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10"/>
  <workbookPr/>
  <mc:AlternateContent xmlns:mc="http://schemas.openxmlformats.org/markup-compatibility/2006">
    <mc:Choice Requires="x15">
      <x15ac:absPath xmlns:x15ac="http://schemas.microsoft.com/office/spreadsheetml/2010/11/ac" url="/Users/yuka/Desktop/rhems/交通/"/>
    </mc:Choice>
  </mc:AlternateContent>
  <xr:revisionPtr revIDLastSave="0" documentId="13_ncr:1_{33099695-2751-8743-B74C-35B850F578B3}" xr6:coauthVersionLast="47" xr6:coauthVersionMax="47" xr10:uidLastSave="{00000000-0000-0000-0000-000000000000}"/>
  <bookViews>
    <workbookView xWindow="0" yWindow="500" windowWidth="23040" windowHeight="9960" tabRatio="780" firstSheet="4" activeTab="4" xr2:uid="{00000000-000D-0000-FFFF-FFFF00000000}"/>
  </bookViews>
  <sheets>
    <sheet name="業務日誌" sheetId="59" r:id="rId1"/>
    <sheet name="旅費" sheetId="71" r:id="rId2"/>
    <sheet name="謝金-会議講演" sheetId="88" r:id="rId3"/>
    <sheet name="謝金-執筆" sheetId="85" r:id="rId4"/>
    <sheet name="議事録" sheetId="73" r:id="rId5"/>
    <sheet name="リスト" sheetId="89" state="hidden" r:id="rId6"/>
    <sheet name="記入例（業務日誌）" sheetId="90" r:id="rId7"/>
    <sheet name="記入例（旅費）" sheetId="91" r:id="rId8"/>
    <sheet name="記入例（謝金-会議講演）" sheetId="93" r:id="rId9"/>
    <sheet name="記入例（謝金-執筆）" sheetId="94" r:id="rId10"/>
    <sheet name="記入例（議事録）" sheetId="95" r:id="rId11"/>
  </sheets>
  <definedNames>
    <definedName name="_1">リスト!$H$3:$H$33</definedName>
    <definedName name="_10">リスト!$Q$3:$Q$33</definedName>
    <definedName name="_11">リスト!$R$3:$R$32</definedName>
    <definedName name="_12">リスト!$S$3:$S$33</definedName>
    <definedName name="_2">リスト!$I$3:$I$31</definedName>
    <definedName name="_2023">リスト!$K$2:$S$2</definedName>
    <definedName name="_2024">リスト!$H$2:$I$2</definedName>
    <definedName name="_3">リスト!$J$3:$J$33</definedName>
    <definedName name="_4">リスト!$K$3:$K$32</definedName>
    <definedName name="_5">リスト!$L$3:$L$33</definedName>
    <definedName name="_6">リスト!$M$3:$M$32</definedName>
    <definedName name="_7">リスト!$N$3:$N$33</definedName>
    <definedName name="_8">リスト!$O$3:$O$33</definedName>
    <definedName name="_9">リスト!$P$3:$P$32</definedName>
    <definedName name="_xlnm.Print_Area" localSheetId="10">'記入例（議事録）'!$A$1:$L$63</definedName>
    <definedName name="_xlnm.Print_Area" localSheetId="6">'記入例（業務日誌）'!$A$1:$AF$60</definedName>
    <definedName name="_xlnm.Print_Area" localSheetId="8">'記入例（謝金-会議講演）'!$A$1:$W$49</definedName>
    <definedName name="_xlnm.Print_Area" localSheetId="9">'記入例（謝金-執筆）'!$A$1:$M$49</definedName>
    <definedName name="_xlnm.Print_Area" localSheetId="7">'記入例（旅費）'!$A$1:$S$56</definedName>
    <definedName name="_xlnm.Print_Area" localSheetId="4">議事録!$A$1:$L$63</definedName>
    <definedName name="_xlnm.Print_Area" localSheetId="0">業務日誌!$A$1:$AF$60</definedName>
    <definedName name="_xlnm.Print_Area" localSheetId="2">'謝金-会議講演'!$A$1:$W$49</definedName>
    <definedName name="_xlnm.Print_Area" localSheetId="3">'謝金-執筆'!$A$1:$M$49</definedName>
    <definedName name="_xlnm.Print_Area" localSheetId="1">旅費!$A$1:$S$56</definedName>
    <definedName name="往復区分">リスト!$F$3:$F$4</definedName>
    <definedName name="業界">リスト!$W$1:$Y$1</definedName>
    <definedName name="事業名">リスト!$A$3:$A$3</definedName>
    <definedName name="時間単価">リスト!$AB$2:$AC$34</definedName>
    <definedName name="執筆">リスト!$U$3:$V$7</definedName>
    <definedName name="執筆２">リスト!$T$3:$T$7</definedName>
    <definedName name="種別">リスト!$E$3:$E$9</definedName>
    <definedName name="大学">リスト!$W$2:$W$12</definedName>
    <definedName name="地方公共団体等">リスト!$Y$2:$Y$12</definedName>
    <definedName name="補助対象事業">リスト!$B$3:$B$38</definedName>
    <definedName name="民間">リスト!$X$2:$X$12</definedName>
    <definedName name="曜日">リスト!$C$3:$C$9</definedName>
    <definedName name="曜日変換">リスト!$C$3:$D$9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41" i="94" l="1"/>
  <c r="E43" i="94" s="1"/>
  <c r="G40" i="94"/>
  <c r="F40" i="94"/>
  <c r="G39" i="94"/>
  <c r="F39" i="94"/>
  <c r="G38" i="94"/>
  <c r="J38" i="94" s="1"/>
  <c r="K38" i="94" s="1"/>
  <c r="F38" i="94"/>
  <c r="G37" i="94"/>
  <c r="J37" i="94" s="1"/>
  <c r="K37" i="94" s="1"/>
  <c r="F37" i="94"/>
  <c r="G36" i="94"/>
  <c r="F36" i="94"/>
  <c r="G35" i="94"/>
  <c r="F35" i="94"/>
  <c r="G34" i="94"/>
  <c r="F34" i="94"/>
  <c r="G33" i="94"/>
  <c r="J33" i="94" s="1"/>
  <c r="K33" i="94" s="1"/>
  <c r="F33" i="94"/>
  <c r="G32" i="94"/>
  <c r="F32" i="94"/>
  <c r="G31" i="94"/>
  <c r="F31" i="94"/>
  <c r="G30" i="94"/>
  <c r="J30" i="94" s="1"/>
  <c r="K30" i="94" s="1"/>
  <c r="F30" i="94"/>
  <c r="G29" i="94"/>
  <c r="J29" i="94" s="1"/>
  <c r="K29" i="94" s="1"/>
  <c r="F29" i="94"/>
  <c r="G28" i="94"/>
  <c r="J28" i="94" s="1"/>
  <c r="F28" i="94"/>
  <c r="G27" i="94"/>
  <c r="J27" i="94" s="1"/>
  <c r="F27" i="94"/>
  <c r="G26" i="94"/>
  <c r="F26" i="94"/>
  <c r="G25" i="94"/>
  <c r="J25" i="94" s="1"/>
  <c r="K25" i="94" s="1"/>
  <c r="F25" i="94"/>
  <c r="G24" i="94"/>
  <c r="F24" i="94"/>
  <c r="G23" i="94"/>
  <c r="F23" i="94"/>
  <c r="G22" i="94"/>
  <c r="J22" i="94" s="1"/>
  <c r="K22" i="94" s="1"/>
  <c r="F22" i="94"/>
  <c r="G21" i="94"/>
  <c r="J21" i="94" s="1"/>
  <c r="K21" i="94" s="1"/>
  <c r="F21" i="94"/>
  <c r="G20" i="94"/>
  <c r="J20" i="94" s="1"/>
  <c r="K20" i="94" s="1"/>
  <c r="F20" i="94"/>
  <c r="G19" i="94"/>
  <c r="F19" i="94"/>
  <c r="G18" i="94"/>
  <c r="F18" i="94"/>
  <c r="G17" i="94"/>
  <c r="J17" i="94" s="1"/>
  <c r="K17" i="94" s="1"/>
  <c r="F17" i="94"/>
  <c r="G16" i="94"/>
  <c r="F16" i="94"/>
  <c r="G15" i="94"/>
  <c r="F15" i="94"/>
  <c r="G14" i="94"/>
  <c r="J14" i="94" s="1"/>
  <c r="K14" i="94" s="1"/>
  <c r="F14" i="94"/>
  <c r="G13" i="94"/>
  <c r="J13" i="94" s="1"/>
  <c r="K13" i="94" s="1"/>
  <c r="F13" i="94"/>
  <c r="F12" i="94"/>
  <c r="G12" i="94" s="1"/>
  <c r="F11" i="94"/>
  <c r="G11" i="94" s="1"/>
  <c r="J11" i="94" s="1"/>
  <c r="C11" i="94"/>
  <c r="C12" i="94" s="1"/>
  <c r="C13" i="94" s="1"/>
  <c r="C14" i="94" s="1"/>
  <c r="C15" i="94" s="1"/>
  <c r="C16" i="94" s="1"/>
  <c r="C17" i="94" s="1"/>
  <c r="C18" i="94" s="1"/>
  <c r="C19" i="94" s="1"/>
  <c r="C20" i="94" s="1"/>
  <c r="C21" i="94" s="1"/>
  <c r="C22" i="94" s="1"/>
  <c r="C23" i="94" s="1"/>
  <c r="C24" i="94" s="1"/>
  <c r="C25" i="94" s="1"/>
  <c r="C26" i="94" s="1"/>
  <c r="C27" i="94" s="1"/>
  <c r="C28" i="94" s="1"/>
  <c r="C29" i="94" s="1"/>
  <c r="C30" i="94" s="1"/>
  <c r="C31" i="94" s="1"/>
  <c r="C32" i="94" s="1"/>
  <c r="C33" i="94" s="1"/>
  <c r="C34" i="94" s="1"/>
  <c r="C35" i="94" s="1"/>
  <c r="C36" i="94" s="1"/>
  <c r="C37" i="94" s="1"/>
  <c r="C38" i="94" s="1"/>
  <c r="C39" i="94" s="1"/>
  <c r="C40" i="94" s="1"/>
  <c r="F10" i="94"/>
  <c r="G10" i="94" s="1"/>
  <c r="T41" i="93"/>
  <c r="P41" i="93"/>
  <c r="K41" i="93"/>
  <c r="M41" i="93" s="1"/>
  <c r="T40" i="93"/>
  <c r="P40" i="93"/>
  <c r="K40" i="93"/>
  <c r="M40" i="93" s="1"/>
  <c r="U40" i="93" s="1"/>
  <c r="T39" i="93"/>
  <c r="P39" i="93"/>
  <c r="K39" i="93"/>
  <c r="M39" i="93" s="1"/>
  <c r="T38" i="93"/>
  <c r="P38" i="93"/>
  <c r="K38" i="93"/>
  <c r="M38" i="93" s="1"/>
  <c r="T37" i="93"/>
  <c r="P37" i="93"/>
  <c r="K37" i="93"/>
  <c r="M37" i="93" s="1"/>
  <c r="U37" i="93" s="1"/>
  <c r="T36" i="93"/>
  <c r="P36" i="93"/>
  <c r="K36" i="93"/>
  <c r="M36" i="93" s="1"/>
  <c r="T35" i="93"/>
  <c r="P35" i="93"/>
  <c r="K35" i="93"/>
  <c r="M35" i="93" s="1"/>
  <c r="T34" i="93"/>
  <c r="P34" i="93"/>
  <c r="K34" i="93"/>
  <c r="M34" i="93" s="1"/>
  <c r="T33" i="93"/>
  <c r="P33" i="93"/>
  <c r="T32" i="93"/>
  <c r="P32" i="93"/>
  <c r="K32" i="93"/>
  <c r="M32" i="93" s="1"/>
  <c r="U32" i="93" s="1"/>
  <c r="T31" i="93"/>
  <c r="P31" i="93"/>
  <c r="K31" i="93"/>
  <c r="M31" i="93" s="1"/>
  <c r="T30" i="93"/>
  <c r="P30" i="93"/>
  <c r="K30" i="93"/>
  <c r="M30" i="93" s="1"/>
  <c r="T29" i="93"/>
  <c r="P29" i="93"/>
  <c r="K29" i="93"/>
  <c r="M29" i="93" s="1"/>
  <c r="U29" i="93" s="1"/>
  <c r="T28" i="93"/>
  <c r="P28" i="93"/>
  <c r="K28" i="93"/>
  <c r="M28" i="93" s="1"/>
  <c r="T27" i="93"/>
  <c r="P27" i="93"/>
  <c r="K27" i="93"/>
  <c r="M27" i="93" s="1"/>
  <c r="T26" i="93"/>
  <c r="P26" i="93"/>
  <c r="K26" i="93"/>
  <c r="M26" i="93" s="1"/>
  <c r="T25" i="93"/>
  <c r="P25" i="93"/>
  <c r="K25" i="93"/>
  <c r="M25" i="93" s="1"/>
  <c r="T24" i="93"/>
  <c r="P24" i="93"/>
  <c r="K24" i="93"/>
  <c r="M24" i="93" s="1"/>
  <c r="U24" i="93" s="1"/>
  <c r="T23" i="93"/>
  <c r="P23" i="93"/>
  <c r="K23" i="93"/>
  <c r="M23" i="93" s="1"/>
  <c r="T22" i="93"/>
  <c r="P22" i="93"/>
  <c r="K22" i="93"/>
  <c r="M22" i="93" s="1"/>
  <c r="T21" i="93"/>
  <c r="P21" i="93"/>
  <c r="K21" i="93"/>
  <c r="M21" i="93" s="1"/>
  <c r="U21" i="93" s="1"/>
  <c r="T20" i="93"/>
  <c r="P20" i="93"/>
  <c r="K20" i="93"/>
  <c r="M20" i="93" s="1"/>
  <c r="T19" i="93"/>
  <c r="P19" i="93"/>
  <c r="K19" i="93"/>
  <c r="M19" i="93" s="1"/>
  <c r="T18" i="93"/>
  <c r="P18" i="93"/>
  <c r="K18" i="93"/>
  <c r="M18" i="93" s="1"/>
  <c r="T17" i="93"/>
  <c r="P17" i="93"/>
  <c r="K17" i="93"/>
  <c r="M17" i="93" s="1"/>
  <c r="T16" i="93"/>
  <c r="P16" i="93"/>
  <c r="K16" i="93"/>
  <c r="M16" i="93" s="1"/>
  <c r="U16" i="93" s="1"/>
  <c r="T15" i="93"/>
  <c r="P15" i="93"/>
  <c r="K15" i="93"/>
  <c r="M15" i="93" s="1"/>
  <c r="P14" i="93"/>
  <c r="K14" i="93"/>
  <c r="M14" i="93" s="1"/>
  <c r="T14" i="93" s="1"/>
  <c r="P13" i="93"/>
  <c r="K13" i="93"/>
  <c r="M13" i="93" s="1"/>
  <c r="T12" i="93"/>
  <c r="P12" i="93"/>
  <c r="K12" i="93"/>
  <c r="M12" i="93" s="1"/>
  <c r="C12" i="93"/>
  <c r="C13" i="93" s="1"/>
  <c r="C14" i="93" s="1"/>
  <c r="C15" i="93" s="1"/>
  <c r="C16" i="93" s="1"/>
  <c r="C17" i="93" s="1"/>
  <c r="C18" i="93" s="1"/>
  <c r="C19" i="93" s="1"/>
  <c r="C20" i="93" s="1"/>
  <c r="C21" i="93" s="1"/>
  <c r="C22" i="93" s="1"/>
  <c r="C23" i="93" s="1"/>
  <c r="C24" i="93" s="1"/>
  <c r="C25" i="93" s="1"/>
  <c r="C26" i="93" s="1"/>
  <c r="C27" i="93" s="1"/>
  <c r="C28" i="93" s="1"/>
  <c r="C29" i="93" s="1"/>
  <c r="C30" i="93" s="1"/>
  <c r="C31" i="93" s="1"/>
  <c r="C32" i="93" s="1"/>
  <c r="C33" i="93" s="1"/>
  <c r="C34" i="93" s="1"/>
  <c r="C35" i="93" s="1"/>
  <c r="C36" i="93" s="1"/>
  <c r="C37" i="93" s="1"/>
  <c r="C38" i="93" s="1"/>
  <c r="C39" i="93" s="1"/>
  <c r="C40" i="93" s="1"/>
  <c r="C41" i="93" s="1"/>
  <c r="T11" i="93"/>
  <c r="P11" i="93"/>
  <c r="K11" i="93"/>
  <c r="M11" i="93" s="1"/>
  <c r="U11" i="93" s="1"/>
  <c r="E12" i="91"/>
  <c r="E15" i="91"/>
  <c r="D24" i="91"/>
  <c r="D25" i="91" s="1"/>
  <c r="D26" i="91" s="1"/>
  <c r="D27" i="91" s="1"/>
  <c r="D28" i="91" s="1"/>
  <c r="D29" i="91" s="1"/>
  <c r="D30" i="91" s="1"/>
  <c r="D31" i="91" s="1"/>
  <c r="D32" i="91" s="1"/>
  <c r="D33" i="91" s="1"/>
  <c r="D34" i="91" s="1"/>
  <c r="D35" i="91" s="1"/>
  <c r="D36" i="91" s="1"/>
  <c r="D37" i="91" s="1"/>
  <c r="D38" i="91" s="1"/>
  <c r="D39" i="91" s="1"/>
  <c r="D40" i="91" s="1"/>
  <c r="D41" i="91" s="1"/>
  <c r="D42" i="91" s="1"/>
  <c r="D43" i="91" s="1"/>
  <c r="D44" i="91" s="1"/>
  <c r="D45" i="91" s="1"/>
  <c r="D46" i="91" s="1"/>
  <c r="D47" i="91" s="1"/>
  <c r="D48" i="91" s="1"/>
  <c r="D49" i="91" s="1"/>
  <c r="D50" i="91" s="1"/>
  <c r="D51" i="91" s="1"/>
  <c r="D52" i="91" s="1"/>
  <c r="D53" i="91" s="1"/>
  <c r="E17" i="91"/>
  <c r="E16" i="91"/>
  <c r="E14" i="91"/>
  <c r="E13" i="91"/>
  <c r="E11" i="91"/>
  <c r="E10" i="91"/>
  <c r="E9" i="91"/>
  <c r="E8" i="91"/>
  <c r="U43" i="90"/>
  <c r="H43" i="90"/>
  <c r="C13" i="90"/>
  <c r="C14" i="90" s="1"/>
  <c r="C15" i="90" s="1"/>
  <c r="C16" i="90" s="1"/>
  <c r="C17" i="90" s="1"/>
  <c r="C18" i="90" s="1"/>
  <c r="C19" i="90" s="1"/>
  <c r="C20" i="90" s="1"/>
  <c r="C21" i="90" s="1"/>
  <c r="C22" i="90" s="1"/>
  <c r="C23" i="90" s="1"/>
  <c r="C24" i="90" s="1"/>
  <c r="C25" i="90" s="1"/>
  <c r="C26" i="90" s="1"/>
  <c r="C27" i="90" s="1"/>
  <c r="C28" i="90" s="1"/>
  <c r="C29" i="90" s="1"/>
  <c r="C30" i="90" s="1"/>
  <c r="C31" i="90" s="1"/>
  <c r="C32" i="90" s="1"/>
  <c r="C33" i="90" s="1"/>
  <c r="C34" i="90" s="1"/>
  <c r="C35" i="90" s="1"/>
  <c r="C36" i="90" s="1"/>
  <c r="C37" i="90" s="1"/>
  <c r="C38" i="90" s="1"/>
  <c r="C39" i="90" s="1"/>
  <c r="C40" i="90" s="1"/>
  <c r="C41" i="90" s="1"/>
  <c r="C42" i="90" s="1"/>
  <c r="T11" i="88"/>
  <c r="P12" i="88"/>
  <c r="P13" i="88"/>
  <c r="P14" i="88"/>
  <c r="P15" i="88"/>
  <c r="P16" i="88"/>
  <c r="P17" i="88"/>
  <c r="P18" i="88"/>
  <c r="P19" i="88"/>
  <c r="P20" i="88"/>
  <c r="P21" i="88"/>
  <c r="P22" i="88"/>
  <c r="P23" i="88"/>
  <c r="P24" i="88"/>
  <c r="P25" i="88"/>
  <c r="P26" i="88"/>
  <c r="P27" i="88"/>
  <c r="P28" i="88"/>
  <c r="P29" i="88"/>
  <c r="P30" i="88"/>
  <c r="P31" i="88"/>
  <c r="P32" i="88"/>
  <c r="P33" i="88"/>
  <c r="P34" i="88"/>
  <c r="P35" i="88"/>
  <c r="P36" i="88"/>
  <c r="P37" i="88"/>
  <c r="P38" i="88"/>
  <c r="P39" i="88"/>
  <c r="P40" i="88"/>
  <c r="P41" i="88"/>
  <c r="P11" i="88"/>
  <c r="U17" i="93" l="1"/>
  <c r="Q17" i="93"/>
  <c r="U25" i="93"/>
  <c r="Q25" i="93"/>
  <c r="J36" i="94"/>
  <c r="K36" i="94" s="1"/>
  <c r="K28" i="94"/>
  <c r="J35" i="94"/>
  <c r="K35" i="94" s="1"/>
  <c r="J19" i="94"/>
  <c r="K19" i="94" s="1"/>
  <c r="K27" i="94"/>
  <c r="J12" i="94"/>
  <c r="K12" i="94" s="1"/>
  <c r="K11" i="94"/>
  <c r="J16" i="94"/>
  <c r="K16" i="94" s="1"/>
  <c r="J24" i="94"/>
  <c r="K24" i="94" s="1"/>
  <c r="J32" i="94"/>
  <c r="K32" i="94" s="1"/>
  <c r="J40" i="94"/>
  <c r="K40" i="94" s="1"/>
  <c r="J10" i="94"/>
  <c r="K10" i="94" s="1"/>
  <c r="J18" i="94"/>
  <c r="K18" i="94" s="1"/>
  <c r="J26" i="94"/>
  <c r="K26" i="94" s="1"/>
  <c r="J34" i="94"/>
  <c r="K34" i="94" s="1"/>
  <c r="J15" i="94"/>
  <c r="K15" i="94" s="1"/>
  <c r="J23" i="94"/>
  <c r="K23" i="94" s="1"/>
  <c r="J31" i="94"/>
  <c r="K31" i="94" s="1"/>
  <c r="J39" i="94"/>
  <c r="K39" i="94" s="1"/>
  <c r="T13" i="93"/>
  <c r="K42" i="93"/>
  <c r="Q14" i="93"/>
  <c r="U14" i="93" s="1"/>
  <c r="Q18" i="93"/>
  <c r="U18" i="93"/>
  <c r="Q23" i="93"/>
  <c r="U23" i="93"/>
  <c r="U27" i="93"/>
  <c r="Q27" i="93"/>
  <c r="Q12" i="93"/>
  <c r="U12" i="93" s="1"/>
  <c r="U35" i="93"/>
  <c r="Q35" i="93"/>
  <c r="U15" i="93"/>
  <c r="Q15" i="93"/>
  <c r="U19" i="93"/>
  <c r="Q19" i="93"/>
  <c r="U28" i="93"/>
  <c r="Q28" i="93"/>
  <c r="Q33" i="93"/>
  <c r="U33" i="93" s="1"/>
  <c r="U38" i="93"/>
  <c r="Q38" i="93"/>
  <c r="U30" i="93"/>
  <c r="Q30" i="93"/>
  <c r="Q26" i="93"/>
  <c r="U26" i="93"/>
  <c r="U31" i="93"/>
  <c r="Q31" i="93"/>
  <c r="U36" i="93"/>
  <c r="Q36" i="93"/>
  <c r="U20" i="93"/>
  <c r="Q20" i="93"/>
  <c r="Q41" i="93"/>
  <c r="U41" i="93"/>
  <c r="U22" i="93"/>
  <c r="Q22" i="93"/>
  <c r="Q34" i="93"/>
  <c r="U34" i="93"/>
  <c r="U39" i="93"/>
  <c r="Q39" i="93"/>
  <c r="Q16" i="93"/>
  <c r="Q24" i="93"/>
  <c r="Q32" i="93"/>
  <c r="Q40" i="93"/>
  <c r="Q13" i="93"/>
  <c r="Q21" i="93"/>
  <c r="Q29" i="93"/>
  <c r="Q37" i="93"/>
  <c r="M42" i="93"/>
  <c r="F44" i="93" s="1"/>
  <c r="Q11" i="93"/>
  <c r="AA43" i="90"/>
  <c r="AA44" i="90" s="1"/>
  <c r="AA47" i="90" s="1"/>
  <c r="AA49" i="90" s="1"/>
  <c r="N43" i="90"/>
  <c r="N44" i="90" s="1"/>
  <c r="N47" i="90" s="1"/>
  <c r="N49" i="90" s="1"/>
  <c r="C12" i="88"/>
  <c r="C13" i="88" s="1"/>
  <c r="C14" i="88" s="1"/>
  <c r="C15" i="88" s="1"/>
  <c r="C16" i="88" s="1"/>
  <c r="C17" i="88" s="1"/>
  <c r="C18" i="88" s="1"/>
  <c r="C19" i="88" s="1"/>
  <c r="C20" i="88" s="1"/>
  <c r="C21" i="88" s="1"/>
  <c r="C22" i="88" s="1"/>
  <c r="C23" i="88" s="1"/>
  <c r="C24" i="88" s="1"/>
  <c r="C25" i="88" s="1"/>
  <c r="C26" i="88" s="1"/>
  <c r="C27" i="88" s="1"/>
  <c r="C28" i="88" s="1"/>
  <c r="C29" i="88" s="1"/>
  <c r="C30" i="88" s="1"/>
  <c r="C31" i="88" s="1"/>
  <c r="C32" i="88" s="1"/>
  <c r="C33" i="88" s="1"/>
  <c r="C34" i="88" s="1"/>
  <c r="C35" i="88" s="1"/>
  <c r="C36" i="88" s="1"/>
  <c r="C37" i="88" s="1"/>
  <c r="C38" i="88" s="1"/>
  <c r="C39" i="88" s="1"/>
  <c r="C40" i="88" s="1"/>
  <c r="C41" i="88" s="1"/>
  <c r="C11" i="85"/>
  <c r="C12" i="85" s="1"/>
  <c r="C13" i="85" s="1"/>
  <c r="C14" i="85" s="1"/>
  <c r="C15" i="85" s="1"/>
  <c r="C16" i="85" s="1"/>
  <c r="C17" i="85" s="1"/>
  <c r="C18" i="85" s="1"/>
  <c r="C19" i="85" s="1"/>
  <c r="C20" i="85" s="1"/>
  <c r="C21" i="85" s="1"/>
  <c r="C22" i="85" s="1"/>
  <c r="C23" i="85" s="1"/>
  <c r="C24" i="85" s="1"/>
  <c r="C25" i="85" s="1"/>
  <c r="C26" i="85" s="1"/>
  <c r="C27" i="85" s="1"/>
  <c r="C28" i="85" s="1"/>
  <c r="C29" i="85" s="1"/>
  <c r="C30" i="85" s="1"/>
  <c r="C31" i="85" s="1"/>
  <c r="C32" i="85" s="1"/>
  <c r="C33" i="85" s="1"/>
  <c r="C34" i="85" s="1"/>
  <c r="C35" i="85" s="1"/>
  <c r="C36" i="85" s="1"/>
  <c r="C37" i="85" s="1"/>
  <c r="C38" i="85" s="1"/>
  <c r="C39" i="85" s="1"/>
  <c r="C40" i="85" s="1"/>
  <c r="C13" i="59"/>
  <c r="C14" i="59" s="1"/>
  <c r="C15" i="59" s="1"/>
  <c r="C16" i="59" s="1"/>
  <c r="C17" i="59" s="1"/>
  <c r="C18" i="59" s="1"/>
  <c r="C19" i="59" s="1"/>
  <c r="C20" i="59" s="1"/>
  <c r="C21" i="59" s="1"/>
  <c r="C22" i="59" s="1"/>
  <c r="C23" i="59" s="1"/>
  <c r="C24" i="59" s="1"/>
  <c r="C25" i="59" s="1"/>
  <c r="C26" i="59" s="1"/>
  <c r="C27" i="59" s="1"/>
  <c r="C28" i="59" s="1"/>
  <c r="C29" i="59" s="1"/>
  <c r="C30" i="59" s="1"/>
  <c r="C31" i="59" s="1"/>
  <c r="C32" i="59" s="1"/>
  <c r="C33" i="59" s="1"/>
  <c r="C34" i="59" s="1"/>
  <c r="C35" i="59" s="1"/>
  <c r="C36" i="59" s="1"/>
  <c r="C37" i="59" s="1"/>
  <c r="C38" i="59" s="1"/>
  <c r="C39" i="59" s="1"/>
  <c r="C40" i="59" s="1"/>
  <c r="C41" i="59" s="1"/>
  <c r="C42" i="59" s="1"/>
  <c r="K41" i="94" l="1"/>
  <c r="E44" i="94" s="1"/>
  <c r="E46" i="94" s="1"/>
  <c r="U13" i="93"/>
  <c r="U42" i="93" s="1"/>
  <c r="F45" i="93" s="1"/>
  <c r="F47" i="93" s="1"/>
  <c r="AA50" i="90"/>
  <c r="G40" i="85"/>
  <c r="J40" i="85" s="1"/>
  <c r="K40" i="85" s="1"/>
  <c r="F40" i="85"/>
  <c r="G39" i="85"/>
  <c r="F39" i="85"/>
  <c r="G38" i="85"/>
  <c r="J38" i="85" s="1"/>
  <c r="K38" i="85" s="1"/>
  <c r="F38" i="85"/>
  <c r="G37" i="85"/>
  <c r="J37" i="85" s="1"/>
  <c r="K37" i="85" s="1"/>
  <c r="F37" i="85"/>
  <c r="G36" i="85"/>
  <c r="J36" i="85" s="1"/>
  <c r="K36" i="85" s="1"/>
  <c r="F36" i="85"/>
  <c r="G35" i="85"/>
  <c r="J35" i="85" s="1"/>
  <c r="K35" i="85" s="1"/>
  <c r="F35" i="85"/>
  <c r="G34" i="85"/>
  <c r="J34" i="85" s="1"/>
  <c r="K34" i="85" s="1"/>
  <c r="F34" i="85"/>
  <c r="G33" i="85"/>
  <c r="J33" i="85" s="1"/>
  <c r="K33" i="85" s="1"/>
  <c r="F33" i="85"/>
  <c r="G32" i="85"/>
  <c r="J32" i="85" s="1"/>
  <c r="K32" i="85" s="1"/>
  <c r="F32" i="85"/>
  <c r="G31" i="85"/>
  <c r="J31" i="85" s="1"/>
  <c r="K31" i="85" s="1"/>
  <c r="F31" i="85"/>
  <c r="G30" i="85"/>
  <c r="J30" i="85" s="1"/>
  <c r="K30" i="85" s="1"/>
  <c r="F30" i="85"/>
  <c r="G29" i="85"/>
  <c r="J29" i="85" s="1"/>
  <c r="K29" i="85" s="1"/>
  <c r="F29" i="85"/>
  <c r="G28" i="85"/>
  <c r="J28" i="85" s="1"/>
  <c r="K28" i="85" s="1"/>
  <c r="F28" i="85"/>
  <c r="G27" i="85"/>
  <c r="J27" i="85" s="1"/>
  <c r="K27" i="85" s="1"/>
  <c r="F27" i="85"/>
  <c r="G26" i="85"/>
  <c r="J26" i="85" s="1"/>
  <c r="K26" i="85" s="1"/>
  <c r="F26" i="85"/>
  <c r="G25" i="85"/>
  <c r="J25" i="85" s="1"/>
  <c r="K25" i="85" s="1"/>
  <c r="F25" i="85"/>
  <c r="G24" i="85"/>
  <c r="J24" i="85" s="1"/>
  <c r="K24" i="85" s="1"/>
  <c r="F24" i="85"/>
  <c r="G23" i="85"/>
  <c r="J23" i="85" s="1"/>
  <c r="K23" i="85" s="1"/>
  <c r="F23" i="85"/>
  <c r="G22" i="85"/>
  <c r="J22" i="85" s="1"/>
  <c r="K22" i="85" s="1"/>
  <c r="F22" i="85"/>
  <c r="G21" i="85"/>
  <c r="J21" i="85" s="1"/>
  <c r="K21" i="85" s="1"/>
  <c r="F21" i="85"/>
  <c r="G20" i="85"/>
  <c r="J20" i="85" s="1"/>
  <c r="K20" i="85" s="1"/>
  <c r="F20" i="85"/>
  <c r="G19" i="85"/>
  <c r="J19" i="85" s="1"/>
  <c r="K19" i="85" s="1"/>
  <c r="F19" i="85"/>
  <c r="G18" i="85"/>
  <c r="J18" i="85" s="1"/>
  <c r="K18" i="85" s="1"/>
  <c r="F18" i="85"/>
  <c r="G17" i="85"/>
  <c r="J17" i="85" s="1"/>
  <c r="K17" i="85" s="1"/>
  <c r="F17" i="85"/>
  <c r="G16" i="85"/>
  <c r="F16" i="85"/>
  <c r="G15" i="85"/>
  <c r="J15" i="85" s="1"/>
  <c r="K15" i="85" s="1"/>
  <c r="F15" i="85"/>
  <c r="G14" i="85"/>
  <c r="J14" i="85" s="1"/>
  <c r="K14" i="85" s="1"/>
  <c r="F14" i="85"/>
  <c r="G13" i="85"/>
  <c r="J13" i="85" s="1"/>
  <c r="K13" i="85" s="1"/>
  <c r="F13" i="85"/>
  <c r="G12" i="85"/>
  <c r="J12" i="85" s="1"/>
  <c r="K12" i="85" s="1"/>
  <c r="F12" i="85"/>
  <c r="G11" i="85"/>
  <c r="J11" i="85" s="1"/>
  <c r="K11" i="85" s="1"/>
  <c r="F11" i="85"/>
  <c r="J39" i="85"/>
  <c r="K39" i="85" s="1"/>
  <c r="F10" i="85"/>
  <c r="G10" i="85" s="1"/>
  <c r="J16" i="85" l="1"/>
  <c r="K16" i="85" s="1"/>
  <c r="J10" i="85"/>
  <c r="K10" i="85" s="1"/>
  <c r="K11" i="88" l="1"/>
  <c r="T41" i="88" l="1"/>
  <c r="K41" i="88"/>
  <c r="M41" i="88" s="1"/>
  <c r="U41" i="88" s="1"/>
  <c r="T40" i="88"/>
  <c r="K40" i="88"/>
  <c r="M40" i="88" s="1"/>
  <c r="U40" i="88" s="1"/>
  <c r="T39" i="88"/>
  <c r="K39" i="88"/>
  <c r="M39" i="88" s="1"/>
  <c r="U39" i="88" s="1"/>
  <c r="T38" i="88"/>
  <c r="K38" i="88"/>
  <c r="M38" i="88" s="1"/>
  <c r="U38" i="88" s="1"/>
  <c r="T37" i="88"/>
  <c r="K37" i="88"/>
  <c r="M37" i="88" s="1"/>
  <c r="U37" i="88" s="1"/>
  <c r="T36" i="88"/>
  <c r="K36" i="88"/>
  <c r="M36" i="88" s="1"/>
  <c r="U36" i="88" s="1"/>
  <c r="T35" i="88"/>
  <c r="K35" i="88"/>
  <c r="M35" i="88" s="1"/>
  <c r="U35" i="88" s="1"/>
  <c r="T34" i="88"/>
  <c r="K34" i="88"/>
  <c r="M34" i="88" s="1"/>
  <c r="U34" i="88" s="1"/>
  <c r="K33" i="88"/>
  <c r="M33" i="88" s="1"/>
  <c r="T32" i="88"/>
  <c r="K32" i="88"/>
  <c r="M32" i="88" s="1"/>
  <c r="U32" i="88" s="1"/>
  <c r="T31" i="88"/>
  <c r="K31" i="88"/>
  <c r="M31" i="88" s="1"/>
  <c r="U31" i="88" s="1"/>
  <c r="T30" i="88"/>
  <c r="K30" i="88"/>
  <c r="M30" i="88" s="1"/>
  <c r="U30" i="88" s="1"/>
  <c r="T29" i="88"/>
  <c r="K29" i="88"/>
  <c r="M29" i="88" s="1"/>
  <c r="U29" i="88" s="1"/>
  <c r="T28" i="88"/>
  <c r="K28" i="88"/>
  <c r="M28" i="88" s="1"/>
  <c r="U28" i="88" s="1"/>
  <c r="T27" i="88"/>
  <c r="K27" i="88"/>
  <c r="M27" i="88" s="1"/>
  <c r="U27" i="88" s="1"/>
  <c r="T26" i="88"/>
  <c r="K26" i="88"/>
  <c r="M26" i="88" s="1"/>
  <c r="U26" i="88" s="1"/>
  <c r="T25" i="88"/>
  <c r="K25" i="88"/>
  <c r="M25" i="88" s="1"/>
  <c r="U25" i="88" s="1"/>
  <c r="T24" i="88"/>
  <c r="K24" i="88"/>
  <c r="M24" i="88" s="1"/>
  <c r="U24" i="88" s="1"/>
  <c r="T23" i="88"/>
  <c r="K23" i="88"/>
  <c r="M23" i="88" s="1"/>
  <c r="U23" i="88" s="1"/>
  <c r="T22" i="88"/>
  <c r="K22" i="88"/>
  <c r="M22" i="88" s="1"/>
  <c r="U22" i="88" s="1"/>
  <c r="T21" i="88"/>
  <c r="K21" i="88"/>
  <c r="M21" i="88" s="1"/>
  <c r="U21" i="88" s="1"/>
  <c r="T20" i="88"/>
  <c r="K20" i="88"/>
  <c r="M20" i="88" s="1"/>
  <c r="U20" i="88" s="1"/>
  <c r="T19" i="88"/>
  <c r="K19" i="88"/>
  <c r="M19" i="88" s="1"/>
  <c r="U19" i="88" s="1"/>
  <c r="T18" i="88"/>
  <c r="K18" i="88"/>
  <c r="M18" i="88" s="1"/>
  <c r="U18" i="88" s="1"/>
  <c r="T17" i="88"/>
  <c r="K17" i="88"/>
  <c r="M17" i="88" s="1"/>
  <c r="U17" i="88" s="1"/>
  <c r="T16" i="88"/>
  <c r="K16" i="88"/>
  <c r="M16" i="88" s="1"/>
  <c r="U16" i="88" s="1"/>
  <c r="T15" i="88"/>
  <c r="K15" i="88"/>
  <c r="M15" i="88" s="1"/>
  <c r="U15" i="88" s="1"/>
  <c r="K14" i="88"/>
  <c r="M14" i="88" s="1"/>
  <c r="U14" i="88" s="1"/>
  <c r="K13" i="88"/>
  <c r="M13" i="88" s="1"/>
  <c r="U13" i="88" s="1"/>
  <c r="T12" i="88"/>
  <c r="K12" i="88"/>
  <c r="M12" i="88" s="1"/>
  <c r="U12" i="88" s="1"/>
  <c r="T33" i="88" l="1"/>
  <c r="U33" i="88"/>
  <c r="K42" i="88"/>
  <c r="T13" i="88"/>
  <c r="Q13" i="88"/>
  <c r="T14" i="88"/>
  <c r="Q15" i="88"/>
  <c r="Q17" i="88"/>
  <c r="Q19" i="88"/>
  <c r="Q21" i="88"/>
  <c r="Q23" i="88"/>
  <c r="Q25" i="88"/>
  <c r="Q27" i="88"/>
  <c r="Q29" i="88"/>
  <c r="Q31" i="88"/>
  <c r="Q34" i="88"/>
  <c r="Q36" i="88"/>
  <c r="Q38" i="88"/>
  <c r="Q40" i="88"/>
  <c r="M11" i="88"/>
  <c r="Q11" i="88" s="1"/>
  <c r="Q12" i="88"/>
  <c r="Q14" i="88"/>
  <c r="Q16" i="88"/>
  <c r="Q18" i="88"/>
  <c r="Q20" i="88"/>
  <c r="Q22" i="88"/>
  <c r="Q24" i="88"/>
  <c r="Q26" i="88"/>
  <c r="Q28" i="88"/>
  <c r="Q30" i="88"/>
  <c r="Q32" i="88"/>
  <c r="Q33" i="88"/>
  <c r="Q35" i="88"/>
  <c r="Q37" i="88"/>
  <c r="Q39" i="88"/>
  <c r="Q41" i="88"/>
  <c r="U11" i="88" l="1"/>
  <c r="U42" i="88" s="1"/>
  <c r="F45" i="88" s="1"/>
  <c r="F47" i="88" s="1"/>
  <c r="M42" i="88"/>
  <c r="F44" i="88" s="1"/>
  <c r="D41" i="85" l="1"/>
  <c r="E43" i="85" s="1"/>
  <c r="K41" i="85" l="1"/>
  <c r="E44" i="85" s="1"/>
  <c r="E46" i="85" s="1"/>
  <c r="E17" i="71" l="1"/>
  <c r="E16" i="71"/>
  <c r="E15" i="71"/>
  <c r="E14" i="71"/>
  <c r="E13" i="71"/>
  <c r="E12" i="71"/>
  <c r="E11" i="71"/>
  <c r="E10" i="71"/>
  <c r="E9" i="71"/>
  <c r="U42" i="59"/>
  <c r="AA42" i="59" s="1"/>
  <c r="U41" i="59"/>
  <c r="AA41" i="59" s="1"/>
  <c r="U40" i="59"/>
  <c r="AA40" i="59" s="1"/>
  <c r="U39" i="59"/>
  <c r="AA39" i="59" s="1"/>
  <c r="U38" i="59"/>
  <c r="AA38" i="59" s="1"/>
  <c r="U37" i="59"/>
  <c r="AA37" i="59" s="1"/>
  <c r="U36" i="59"/>
  <c r="AA36" i="59" s="1"/>
  <c r="U35" i="59"/>
  <c r="AA35" i="59" s="1"/>
  <c r="U34" i="59"/>
  <c r="AA34" i="59" s="1"/>
  <c r="U33" i="59"/>
  <c r="AA33" i="59" s="1"/>
  <c r="U32" i="59"/>
  <c r="AA32" i="59" s="1"/>
  <c r="U31" i="59"/>
  <c r="AA31" i="59" s="1"/>
  <c r="U30" i="59"/>
  <c r="AA30" i="59" s="1"/>
  <c r="U29" i="59"/>
  <c r="AA29" i="59" s="1"/>
  <c r="U28" i="59"/>
  <c r="AA28" i="59" s="1"/>
  <c r="U27" i="59"/>
  <c r="AA27" i="59" s="1"/>
  <c r="U26" i="59"/>
  <c r="AA26" i="59" s="1"/>
  <c r="U25" i="59"/>
  <c r="AA25" i="59" s="1"/>
  <c r="U24" i="59"/>
  <c r="AA24" i="59" s="1"/>
  <c r="U23" i="59"/>
  <c r="AA23" i="59" s="1"/>
  <c r="U22" i="59"/>
  <c r="AA22" i="59" s="1"/>
  <c r="U21" i="59"/>
  <c r="AA21" i="59" s="1"/>
  <c r="U20" i="59"/>
  <c r="AA20" i="59" s="1"/>
  <c r="U19" i="59"/>
  <c r="AA19" i="59" s="1"/>
  <c r="U18" i="59"/>
  <c r="AA18" i="59" s="1"/>
  <c r="U17" i="59"/>
  <c r="AA17" i="59" s="1"/>
  <c r="U16" i="59"/>
  <c r="AA16" i="59" s="1"/>
  <c r="U15" i="59"/>
  <c r="AA15" i="59" s="1"/>
  <c r="U14" i="59"/>
  <c r="AA14" i="59" s="1"/>
  <c r="U13" i="59"/>
  <c r="AA13" i="59" s="1"/>
  <c r="U12" i="59"/>
  <c r="H12" i="59"/>
  <c r="N12" i="59" s="1"/>
  <c r="H13" i="59"/>
  <c r="N13" i="59" s="1"/>
  <c r="H14" i="59"/>
  <c r="N14" i="59" s="1"/>
  <c r="H15" i="59"/>
  <c r="N15" i="59" s="1"/>
  <c r="H16" i="59"/>
  <c r="N16" i="59" s="1"/>
  <c r="H17" i="59"/>
  <c r="N17" i="59" s="1"/>
  <c r="H18" i="59"/>
  <c r="N18" i="59" s="1"/>
  <c r="H19" i="59"/>
  <c r="N19" i="59" s="1"/>
  <c r="H20" i="59"/>
  <c r="N20" i="59" s="1"/>
  <c r="H21" i="59"/>
  <c r="N21" i="59" s="1"/>
  <c r="H22" i="59"/>
  <c r="N22" i="59" s="1"/>
  <c r="H23" i="59"/>
  <c r="N23" i="59" s="1"/>
  <c r="H24" i="59"/>
  <c r="N24" i="59" s="1"/>
  <c r="H25" i="59"/>
  <c r="N25" i="59" s="1"/>
  <c r="H26" i="59"/>
  <c r="N26" i="59" s="1"/>
  <c r="H27" i="59"/>
  <c r="N27" i="59" s="1"/>
  <c r="H28" i="59"/>
  <c r="N28" i="59" s="1"/>
  <c r="H29" i="59"/>
  <c r="N29" i="59" s="1"/>
  <c r="H30" i="59"/>
  <c r="N30" i="59" s="1"/>
  <c r="H31" i="59"/>
  <c r="N31" i="59" s="1"/>
  <c r="H32" i="59"/>
  <c r="N32" i="59" s="1"/>
  <c r="H33" i="59"/>
  <c r="N33" i="59" s="1"/>
  <c r="H34" i="59"/>
  <c r="N34" i="59" s="1"/>
  <c r="H35" i="59"/>
  <c r="N35" i="59" s="1"/>
  <c r="H36" i="59"/>
  <c r="N36" i="59" s="1"/>
  <c r="H37" i="59"/>
  <c r="N37" i="59" s="1"/>
  <c r="H38" i="59"/>
  <c r="N38" i="59" s="1"/>
  <c r="H39" i="59"/>
  <c r="N39" i="59" s="1"/>
  <c r="H40" i="59"/>
  <c r="N40" i="59" s="1"/>
  <c r="H41" i="59"/>
  <c r="N41" i="59" s="1"/>
  <c r="H42" i="59"/>
  <c r="N42" i="59" s="1"/>
  <c r="N43" i="59" l="1"/>
  <c r="U43" i="59"/>
  <c r="AA12" i="59"/>
  <c r="AA43" i="59" s="1"/>
  <c r="H43" i="59"/>
  <c r="AA44" i="59" l="1"/>
  <c r="AA47" i="59" s="1"/>
  <c r="AA49" i="59" s="1"/>
  <c r="N44" i="59"/>
  <c r="N47" i="59" s="1"/>
  <c r="N49" i="59" s="1"/>
  <c r="E8" i="71"/>
  <c r="D24" i="71"/>
  <c r="D25" i="71" s="1"/>
  <c r="D26" i="71" s="1"/>
  <c r="D27" i="71" s="1"/>
  <c r="D28" i="71" s="1"/>
  <c r="D29" i="71" s="1"/>
  <c r="D30" i="71" s="1"/>
  <c r="D31" i="71" s="1"/>
  <c r="D32" i="71" s="1"/>
  <c r="D33" i="71" s="1"/>
  <c r="D34" i="71" s="1"/>
  <c r="D35" i="71" s="1"/>
  <c r="D36" i="71" s="1"/>
  <c r="D37" i="71" s="1"/>
  <c r="D38" i="71" s="1"/>
  <c r="D39" i="71" s="1"/>
  <c r="D40" i="71" s="1"/>
  <c r="D41" i="71" s="1"/>
  <c r="D42" i="71" s="1"/>
  <c r="D43" i="71" s="1"/>
  <c r="D44" i="71" s="1"/>
  <c r="D45" i="71" s="1"/>
  <c r="D46" i="71" s="1"/>
  <c r="D47" i="71" s="1"/>
  <c r="D48" i="71" s="1"/>
  <c r="D49" i="71" s="1"/>
  <c r="D50" i="71" s="1"/>
  <c r="D51" i="71" s="1"/>
  <c r="D52" i="71" s="1"/>
  <c r="D53" i="71" s="1"/>
  <c r="AA50" i="5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事務局</author>
  </authors>
  <commentList>
    <comment ref="C2" authorId="0" shapeId="0" xr:uid="{00000000-0006-0000-0400-000001000000}">
      <text>
        <r>
          <rPr>
            <b/>
            <sz val="9"/>
            <color indexed="81"/>
            <rFont val="MS P ゴシック"/>
            <family val="3"/>
            <charset val="128"/>
          </rPr>
          <t>イベントの報告書の場合はタイトルを報告書に変更</t>
        </r>
      </text>
    </comment>
    <comment ref="B7" authorId="0" shapeId="0" xr:uid="{00000000-0006-0000-0400-000002000000}">
      <text>
        <r>
          <rPr>
            <b/>
            <sz val="9"/>
            <color indexed="81"/>
            <rFont val="MS P ゴシック"/>
            <family val="3"/>
            <charset val="128"/>
          </rPr>
          <t>イベントの報告書の場合は会議をイベントに変更</t>
        </r>
      </text>
    </comment>
    <comment ref="B16" authorId="0" shapeId="0" xr:uid="{00000000-0006-0000-0400-000003000000}">
      <text>
        <r>
          <rPr>
            <b/>
            <sz val="9"/>
            <color indexed="81"/>
            <rFont val="MS P ゴシック"/>
            <family val="3"/>
            <charset val="128"/>
          </rPr>
          <t>イベントの報告書の場合は会議をイベントに変更</t>
        </r>
      </text>
    </comment>
    <comment ref="B38" authorId="0" shapeId="0" xr:uid="{00000000-0006-0000-0400-000004000000}">
      <text>
        <r>
          <rPr>
            <sz val="9"/>
            <color indexed="81"/>
            <rFont val="MS P ゴシック"/>
            <family val="3"/>
            <charset val="128"/>
          </rPr>
          <t>イベントの報告書の場合は会議をイベントに変更</t>
        </r>
      </text>
    </comment>
    <comment ref="B60" authorId="0" shapeId="0" xr:uid="{00000000-0006-0000-0400-000005000000}">
      <text>
        <r>
          <rPr>
            <sz val="9"/>
            <color indexed="81"/>
            <rFont val="MS P ゴシック"/>
            <family val="3"/>
            <charset val="128"/>
          </rPr>
          <t>イベントの報告書の場合は会議録を報告書に変更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博報堂プロダクツ</author>
    <author>トーマツ</author>
    <author>Asami, Ayaka</author>
  </authors>
  <commentList>
    <comment ref="C2" authorId="0" shapeId="0" xr:uid="{00000000-0006-0000-0A00-000001000000}">
      <text>
        <r>
          <rPr>
            <b/>
            <sz val="9"/>
            <color indexed="81"/>
            <rFont val="MS P ゴシック"/>
            <family val="3"/>
            <charset val="128"/>
          </rPr>
          <t>会議ではなくイベント等の報告書の場合は報告書に変更</t>
        </r>
      </text>
    </comment>
    <comment ref="B7" authorId="1" shapeId="0" xr:uid="{00000000-0006-0000-0A00-000002000000}">
      <text>
        <r>
          <rPr>
            <b/>
            <sz val="9"/>
            <color indexed="81"/>
            <rFont val="MS P ゴシック"/>
            <family val="3"/>
            <charset val="128"/>
          </rPr>
          <t>イベントの報告書の場合は会議をイベントに変更</t>
        </r>
      </text>
    </comment>
    <comment ref="B16" authorId="1" shapeId="0" xr:uid="{00000000-0006-0000-0A00-000003000000}">
      <text>
        <r>
          <rPr>
            <b/>
            <sz val="9"/>
            <color indexed="81"/>
            <rFont val="MS P ゴシック"/>
            <family val="3"/>
            <charset val="128"/>
          </rPr>
          <t>イベントの報告書の場合は会議をイベントに変更</t>
        </r>
      </text>
    </comment>
    <comment ref="B38" authorId="2" shapeId="0" xr:uid="{00000000-0006-0000-0A00-000004000000}">
      <text>
        <r>
          <rPr>
            <b/>
            <sz val="9"/>
            <color indexed="81"/>
            <rFont val="MS P ゴシック"/>
            <family val="3"/>
            <charset val="128"/>
          </rPr>
          <t>イベントの報告書の場合は会議をイベントに変更</t>
        </r>
      </text>
    </comment>
    <comment ref="B60" authorId="1" shapeId="0" xr:uid="{00000000-0006-0000-0A00-000005000000}">
      <text>
        <r>
          <rPr>
            <b/>
            <sz val="9"/>
            <color indexed="81"/>
            <rFont val="MS P ゴシック"/>
            <family val="3"/>
            <charset val="128"/>
          </rPr>
          <t>イベントの報告書の場合は会議録を報告書に変更</t>
        </r>
      </text>
    </comment>
  </commentList>
</comments>
</file>

<file path=xl/sharedStrings.xml><?xml version="1.0" encoding="utf-8"?>
<sst xmlns="http://schemas.openxmlformats.org/spreadsheetml/2006/main" count="1948" uniqueCount="302">
  <si>
    <t>参考様式（業務日誌）</t>
    <rPh sb="0" eb="4">
      <t>サンコウヨウシキ</t>
    </rPh>
    <rPh sb="5" eb="9">
      <t>ギョウムニッシ</t>
    </rPh>
    <phoneticPr fontId="3"/>
  </si>
  <si>
    <t>20〇〇年　　○月分　業務日誌（補助事業従事簿）</t>
    <rPh sb="11" eb="13">
      <t>ギョウム</t>
    </rPh>
    <rPh sb="13" eb="15">
      <t>ニッシ</t>
    </rPh>
    <rPh sb="16" eb="18">
      <t>ホジョ</t>
    </rPh>
    <rPh sb="18" eb="20">
      <t>ジギョウ</t>
    </rPh>
    <rPh sb="20" eb="22">
      <t>ジュウジ</t>
    </rPh>
    <rPh sb="22" eb="23">
      <t>ボ</t>
    </rPh>
    <phoneticPr fontId="2"/>
  </si>
  <si>
    <t>事業者名称</t>
    <rPh sb="0" eb="3">
      <t>ジギョウシャ</t>
    </rPh>
    <rPh sb="3" eb="5">
      <t>メイショウ</t>
    </rPh>
    <phoneticPr fontId="2"/>
  </si>
  <si>
    <t>事業名</t>
    <rPh sb="0" eb="2">
      <t>ジギョウ</t>
    </rPh>
    <rPh sb="2" eb="3">
      <t>メイ</t>
    </rPh>
    <phoneticPr fontId="4"/>
  </si>
  <si>
    <t>交通・観光連携型事業</t>
    <rPh sb="0" eb="2">
      <t>コウツウ</t>
    </rPh>
    <rPh sb="3" eb="5">
      <t>カンコウ</t>
    </rPh>
    <rPh sb="5" eb="10">
      <t>レンケイガタジギョウ</t>
    </rPh>
    <phoneticPr fontId="2"/>
  </si>
  <si>
    <t>所属</t>
    <rPh sb="0" eb="2">
      <t>ショゾク</t>
    </rPh>
    <phoneticPr fontId="2"/>
  </si>
  <si>
    <t>管理責任者所属</t>
  </si>
  <si>
    <t>補助対象事業</t>
    <rPh sb="0" eb="6">
      <t>ホジョタイショウジギョウ</t>
    </rPh>
    <phoneticPr fontId="2"/>
  </si>
  <si>
    <t>氏名</t>
    <rPh sb="0" eb="2">
      <t>シメイ</t>
    </rPh>
    <phoneticPr fontId="2"/>
  </si>
  <si>
    <t>事業期間　</t>
    <rPh sb="0" eb="2">
      <t>ジギョウ</t>
    </rPh>
    <rPh sb="2" eb="4">
      <t>キカン</t>
    </rPh>
    <phoneticPr fontId="2"/>
  </si>
  <si>
    <t>（自）</t>
  </si>
  <si>
    <t>　　　　　（至）</t>
    <rPh sb="6" eb="7">
      <t>イタ</t>
    </rPh>
    <phoneticPr fontId="2"/>
  </si>
  <si>
    <t>（至）</t>
    <phoneticPr fontId="2"/>
  </si>
  <si>
    <t>日</t>
  </si>
  <si>
    <t>曜</t>
  </si>
  <si>
    <t>時間内労働時間</t>
    <rPh sb="0" eb="2">
      <t>ジカン</t>
    </rPh>
    <rPh sb="2" eb="3">
      <t>ナイ</t>
    </rPh>
    <rPh sb="3" eb="5">
      <t>ロウドウ</t>
    </rPh>
    <phoneticPr fontId="3"/>
  </si>
  <si>
    <t>時間外労働時間</t>
    <rPh sb="0" eb="2">
      <t>ジカン</t>
    </rPh>
    <rPh sb="2" eb="3">
      <t>ガイ</t>
    </rPh>
    <rPh sb="3" eb="5">
      <t>ロウドウ</t>
    </rPh>
    <phoneticPr fontId="3"/>
  </si>
  <si>
    <t>時間内労働時間</t>
    <rPh sb="0" eb="3">
      <t>ジカンナイ</t>
    </rPh>
    <rPh sb="3" eb="5">
      <t>ロウドウ</t>
    </rPh>
    <rPh sb="5" eb="7">
      <t>ジカン</t>
    </rPh>
    <phoneticPr fontId="2"/>
  </si>
  <si>
    <t>うち休憩時間等</t>
    <rPh sb="2" eb="4">
      <t>キュウケイ</t>
    </rPh>
    <rPh sb="4" eb="6">
      <t>ジカン</t>
    </rPh>
    <rPh sb="6" eb="7">
      <t>トウ</t>
    </rPh>
    <phoneticPr fontId="2"/>
  </si>
  <si>
    <t>補助事業従事時間</t>
    <rPh sb="0" eb="2">
      <t>ホジョ</t>
    </rPh>
    <rPh sb="2" eb="4">
      <t>ジギョウ</t>
    </rPh>
    <rPh sb="4" eb="6">
      <t>ジュウジ</t>
    </rPh>
    <rPh sb="6" eb="8">
      <t>ジカン</t>
    </rPh>
    <phoneticPr fontId="2"/>
  </si>
  <si>
    <t>正味時間</t>
    <rPh sb="0" eb="2">
      <t>ショウミ</t>
    </rPh>
    <rPh sb="2" eb="4">
      <t>ジカン</t>
    </rPh>
    <phoneticPr fontId="2"/>
  </si>
  <si>
    <t>作業内容、備考等</t>
    <rPh sb="5" eb="7">
      <t>ビコウ</t>
    </rPh>
    <rPh sb="7" eb="8">
      <t>トウ</t>
    </rPh>
    <phoneticPr fontId="2"/>
  </si>
  <si>
    <t>時間外労働時間</t>
    <rPh sb="0" eb="3">
      <t>ジカンガイ</t>
    </rPh>
    <rPh sb="3" eb="5">
      <t>ロウドウ</t>
    </rPh>
    <rPh sb="5" eb="7">
      <t>ジカン</t>
    </rPh>
    <phoneticPr fontId="2"/>
  </si>
  <si>
    <t>「作業内容」に記載した
略号の説明</t>
    <rPh sb="7" eb="9">
      <t>キサイ</t>
    </rPh>
    <rPh sb="12" eb="14">
      <t>リャクゴウ</t>
    </rPh>
    <rPh sb="15" eb="17">
      <t>セツメイ</t>
    </rPh>
    <phoneticPr fontId="2"/>
  </si>
  <si>
    <t>付</t>
  </si>
  <si>
    <t>自（時間：分）</t>
    <rPh sb="0" eb="1">
      <t>ジ</t>
    </rPh>
    <rPh sb="2" eb="4">
      <t>ジカン</t>
    </rPh>
    <rPh sb="5" eb="6">
      <t>フン</t>
    </rPh>
    <phoneticPr fontId="2"/>
  </si>
  <si>
    <t>至（時間：分）</t>
    <rPh sb="0" eb="1">
      <t>イタ</t>
    </rPh>
    <rPh sb="2" eb="4">
      <t>ジカン</t>
    </rPh>
    <rPh sb="5" eb="6">
      <t>フン</t>
    </rPh>
    <phoneticPr fontId="2"/>
  </si>
  <si>
    <t>(</t>
    <phoneticPr fontId="2"/>
  </si>
  <si>
    <t>時間：分</t>
    <rPh sb="0" eb="2">
      <t>ジカン</t>
    </rPh>
    <rPh sb="3" eb="4">
      <t>フン</t>
    </rPh>
    <phoneticPr fontId="2"/>
  </si>
  <si>
    <t>)</t>
    <phoneticPr fontId="2"/>
  </si>
  <si>
    <t>～</t>
  </si>
  <si>
    <t>(</t>
  </si>
  <si>
    <t>)</t>
  </si>
  <si>
    <t>A</t>
    <phoneticPr fontId="3"/>
  </si>
  <si>
    <t>B</t>
    <phoneticPr fontId="3"/>
  </si>
  <si>
    <t>C</t>
    <phoneticPr fontId="3"/>
  </si>
  <si>
    <t>D</t>
    <phoneticPr fontId="3"/>
  </si>
  <si>
    <t>E</t>
    <phoneticPr fontId="3"/>
  </si>
  <si>
    <t>F</t>
    <phoneticPr fontId="3"/>
  </si>
  <si>
    <t>G</t>
    <phoneticPr fontId="3"/>
  </si>
  <si>
    <t>H</t>
    <phoneticPr fontId="3"/>
  </si>
  <si>
    <t>I</t>
    <phoneticPr fontId="3"/>
  </si>
  <si>
    <t>J</t>
    <phoneticPr fontId="3"/>
  </si>
  <si>
    <t>合計</t>
    <phoneticPr fontId="2"/>
  </si>
  <si>
    <t>合計（時間換算　※小数点第三位以下四捨五入）</t>
    <rPh sb="9" eb="17">
      <t>ショウスウテンダイサンイイカ</t>
    </rPh>
    <rPh sb="17" eb="21">
      <t>シシャゴニュウ</t>
    </rPh>
    <phoneticPr fontId="2"/>
  </si>
  <si>
    <t>時間</t>
    <rPh sb="0" eb="2">
      <t>ジカン</t>
    </rPh>
    <phoneticPr fontId="2"/>
  </si>
  <si>
    <t>時間内労働時間のうち、補助事業従事時間（①）</t>
    <rPh sb="0" eb="2">
      <t>ジカン</t>
    </rPh>
    <rPh sb="2" eb="3">
      <t>ナイ</t>
    </rPh>
    <rPh sb="3" eb="5">
      <t>ロウドウ</t>
    </rPh>
    <rPh sb="5" eb="7">
      <t>ジカン</t>
    </rPh>
    <rPh sb="11" eb="13">
      <t>ホジョ</t>
    </rPh>
    <rPh sb="13" eb="15">
      <t>ジギョウ</t>
    </rPh>
    <rPh sb="15" eb="17">
      <t>ジュウジ</t>
    </rPh>
    <rPh sb="17" eb="19">
      <t>ジカン</t>
    </rPh>
    <phoneticPr fontId="2"/>
  </si>
  <si>
    <t>時間外労働時間のうち、補助事業従事時間（④）</t>
    <rPh sb="0" eb="2">
      <t>ジカン</t>
    </rPh>
    <rPh sb="2" eb="3">
      <t>ソト</t>
    </rPh>
    <rPh sb="3" eb="5">
      <t>ロウドウ</t>
    </rPh>
    <rPh sb="5" eb="7">
      <t>ジカン</t>
    </rPh>
    <rPh sb="11" eb="13">
      <t>ホジョ</t>
    </rPh>
    <rPh sb="13" eb="15">
      <t>ジギョウ</t>
    </rPh>
    <rPh sb="15" eb="17">
      <t>ジュウジ</t>
    </rPh>
    <rPh sb="17" eb="19">
      <t>ジカン</t>
    </rPh>
    <phoneticPr fontId="2"/>
  </si>
  <si>
    <t>時間内労働時間　単価（②）</t>
    <rPh sb="0" eb="2">
      <t>ジカン</t>
    </rPh>
    <rPh sb="2" eb="3">
      <t>ナイ</t>
    </rPh>
    <rPh sb="3" eb="5">
      <t>ロウドウ</t>
    </rPh>
    <rPh sb="5" eb="7">
      <t>ジカン</t>
    </rPh>
    <rPh sb="8" eb="10">
      <t>タンカ</t>
    </rPh>
    <phoneticPr fontId="2"/>
  </si>
  <si>
    <t>円/時</t>
    <rPh sb="0" eb="1">
      <t>エン</t>
    </rPh>
    <rPh sb="2" eb="3">
      <t>ジ</t>
    </rPh>
    <phoneticPr fontId="2"/>
  </si>
  <si>
    <t>時間外労働時間　単価（⑤）</t>
    <rPh sb="0" eb="2">
      <t>ジカン</t>
    </rPh>
    <rPh sb="2" eb="3">
      <t>ソト</t>
    </rPh>
    <rPh sb="3" eb="5">
      <t>ロウドウ</t>
    </rPh>
    <rPh sb="5" eb="7">
      <t>ジカン</t>
    </rPh>
    <rPh sb="8" eb="10">
      <t>タンカ</t>
    </rPh>
    <phoneticPr fontId="2"/>
  </si>
  <si>
    <t>時間内労働時間に係る補助人件費（円未満四捨五入）（③=①×②）</t>
    <rPh sb="0" eb="2">
      <t>ジカン</t>
    </rPh>
    <rPh sb="2" eb="3">
      <t>ナイ</t>
    </rPh>
    <rPh sb="3" eb="5">
      <t>ロウドウ</t>
    </rPh>
    <rPh sb="5" eb="7">
      <t>ジカン</t>
    </rPh>
    <rPh sb="8" eb="9">
      <t>カカ</t>
    </rPh>
    <rPh sb="10" eb="12">
      <t>ホジョ</t>
    </rPh>
    <rPh sb="12" eb="15">
      <t>ジンケンヒ</t>
    </rPh>
    <rPh sb="16" eb="17">
      <t>エン</t>
    </rPh>
    <rPh sb="17" eb="19">
      <t>ミマン</t>
    </rPh>
    <rPh sb="19" eb="23">
      <t>シシャゴニュウ</t>
    </rPh>
    <phoneticPr fontId="2"/>
  </si>
  <si>
    <t>円</t>
    <rPh sb="0" eb="1">
      <t>エン</t>
    </rPh>
    <phoneticPr fontId="2"/>
  </si>
  <si>
    <t>時間外労働時間に係る補助人件費（円未満四捨五入）（⑥=④×⑤）</t>
    <rPh sb="0" eb="2">
      <t>ジカン</t>
    </rPh>
    <rPh sb="2" eb="3">
      <t>ソト</t>
    </rPh>
    <rPh sb="3" eb="5">
      <t>ロウドウ</t>
    </rPh>
    <rPh sb="5" eb="7">
      <t>ジカン</t>
    </rPh>
    <rPh sb="8" eb="9">
      <t>カカ</t>
    </rPh>
    <rPh sb="10" eb="12">
      <t>ホジョ</t>
    </rPh>
    <rPh sb="12" eb="15">
      <t>ジンケンヒ</t>
    </rPh>
    <rPh sb="16" eb="17">
      <t>エン</t>
    </rPh>
    <rPh sb="17" eb="19">
      <t>ミマン</t>
    </rPh>
    <rPh sb="19" eb="23">
      <t>シシャゴニュウ</t>
    </rPh>
    <phoneticPr fontId="2"/>
  </si>
  <si>
    <t>時間内+時間外　補助人件費合計（③＋⑥）</t>
    <rPh sb="0" eb="2">
      <t>ジカン</t>
    </rPh>
    <rPh sb="2" eb="3">
      <t>ナイ</t>
    </rPh>
    <rPh sb="4" eb="7">
      <t>ジカンガイ</t>
    </rPh>
    <rPh sb="8" eb="10">
      <t>ホジョ</t>
    </rPh>
    <rPh sb="10" eb="13">
      <t>ジンケンヒ</t>
    </rPh>
    <rPh sb="13" eb="15">
      <t>ゴウケイ</t>
    </rPh>
    <phoneticPr fontId="2"/>
  </si>
  <si>
    <t>備考（「時間外労働時間」を記入した場合、当該日に所定時間外労働が必要な理由を説明する）</t>
    <rPh sb="0" eb="2">
      <t>ビコウ</t>
    </rPh>
    <rPh sb="4" eb="7">
      <t>ジカンガイ</t>
    </rPh>
    <rPh sb="7" eb="9">
      <t>ロウドウ</t>
    </rPh>
    <rPh sb="9" eb="11">
      <t>ジカン</t>
    </rPh>
    <rPh sb="13" eb="15">
      <t>キニュウ</t>
    </rPh>
    <rPh sb="17" eb="19">
      <t>バアイ</t>
    </rPh>
    <rPh sb="20" eb="22">
      <t>トウガイ</t>
    </rPh>
    <rPh sb="22" eb="23">
      <t>ヒ</t>
    </rPh>
    <rPh sb="24" eb="26">
      <t>ショテイ</t>
    </rPh>
    <rPh sb="26" eb="29">
      <t>ジカンガイ</t>
    </rPh>
    <rPh sb="29" eb="31">
      <t>ロウドウ</t>
    </rPh>
    <rPh sb="32" eb="34">
      <t>ヒツヨウ</t>
    </rPh>
    <rPh sb="35" eb="37">
      <t>リユウ</t>
    </rPh>
    <rPh sb="38" eb="40">
      <t>セツメイ</t>
    </rPh>
    <phoneticPr fontId="2"/>
  </si>
  <si>
    <t>参考様式（旅費）</t>
    <rPh sb="0" eb="2">
      <t>サンコウ</t>
    </rPh>
    <rPh sb="2" eb="4">
      <t>ヨウシキ</t>
    </rPh>
    <rPh sb="5" eb="7">
      <t>リョヒ</t>
    </rPh>
    <phoneticPr fontId="3"/>
  </si>
  <si>
    <t>旅費計算書</t>
    <rPh sb="0" eb="2">
      <t>リョヒ</t>
    </rPh>
    <rPh sb="2" eb="5">
      <t>ケイサンショ</t>
    </rPh>
    <phoneticPr fontId="2"/>
  </si>
  <si>
    <t>管理No</t>
    <rPh sb="0" eb="2">
      <t>カンリ</t>
    </rPh>
    <phoneticPr fontId="2"/>
  </si>
  <si>
    <t>管理責任者　所属</t>
    <rPh sb="0" eb="2">
      <t>カンリ</t>
    </rPh>
    <rPh sb="2" eb="5">
      <t>セキニンシャ</t>
    </rPh>
    <rPh sb="6" eb="8">
      <t>ショゾク</t>
    </rPh>
    <phoneticPr fontId="2"/>
  </si>
  <si>
    <t>旅費明細</t>
    <rPh sb="0" eb="2">
      <t>リョヒ</t>
    </rPh>
    <rPh sb="2" eb="4">
      <t>メイサイ</t>
    </rPh>
    <phoneticPr fontId="2"/>
  </si>
  <si>
    <t>備考</t>
    <rPh sb="0" eb="2">
      <t>ビコウ</t>
    </rPh>
    <phoneticPr fontId="2"/>
  </si>
  <si>
    <t>バス</t>
    <phoneticPr fontId="2"/>
  </si>
  <si>
    <t>合計</t>
    <rPh sb="0" eb="2">
      <t>ゴウケイ</t>
    </rPh>
    <phoneticPr fontId="2"/>
  </si>
  <si>
    <t>鉄道</t>
    <rPh sb="0" eb="2">
      <t>テツドウ</t>
    </rPh>
    <phoneticPr fontId="2"/>
  </si>
  <si>
    <t>新幹線</t>
    <rPh sb="0" eb="3">
      <t>シンカンセン</t>
    </rPh>
    <phoneticPr fontId="2"/>
  </si>
  <si>
    <t>船</t>
    <rPh sb="0" eb="1">
      <t>フネ</t>
    </rPh>
    <phoneticPr fontId="2"/>
  </si>
  <si>
    <t>航空</t>
    <rPh sb="0" eb="2">
      <t>コウクウ</t>
    </rPh>
    <phoneticPr fontId="2"/>
  </si>
  <si>
    <t>タクシー</t>
    <phoneticPr fontId="2"/>
  </si>
  <si>
    <t>その他運賃</t>
    <rPh sb="2" eb="3">
      <t>タ</t>
    </rPh>
    <rPh sb="3" eb="5">
      <t>ウンチン</t>
    </rPh>
    <phoneticPr fontId="2"/>
  </si>
  <si>
    <t>日当</t>
    <rPh sb="0" eb="2">
      <t>ニットウ</t>
    </rPh>
    <phoneticPr fontId="2"/>
  </si>
  <si>
    <t>宿泊料</t>
    <rPh sb="0" eb="3">
      <t>シュクハクリョウ</t>
    </rPh>
    <phoneticPr fontId="2"/>
  </si>
  <si>
    <t>総計</t>
    <rPh sb="0" eb="2">
      <t>ソウケイ</t>
    </rPh>
    <phoneticPr fontId="2"/>
  </si>
  <si>
    <t>添付
確認</t>
    <rPh sb="0" eb="2">
      <t>テンプ</t>
    </rPh>
    <rPh sb="3" eb="5">
      <t>カクニン</t>
    </rPh>
    <phoneticPr fontId="2"/>
  </si>
  <si>
    <t>No</t>
    <phoneticPr fontId="2"/>
  </si>
  <si>
    <t>年</t>
    <rPh sb="0" eb="1">
      <t>ネン</t>
    </rPh>
    <phoneticPr fontId="2"/>
  </si>
  <si>
    <t>月</t>
    <rPh sb="0" eb="1">
      <t>ツキ</t>
    </rPh>
    <phoneticPr fontId="2"/>
  </si>
  <si>
    <t>日</t>
    <rPh sb="0" eb="1">
      <t>ヒ</t>
    </rPh>
    <phoneticPr fontId="2"/>
  </si>
  <si>
    <t>種別</t>
    <rPh sb="0" eb="2">
      <t>シュベツ</t>
    </rPh>
    <phoneticPr fontId="2"/>
  </si>
  <si>
    <t>往復</t>
    <rPh sb="0" eb="2">
      <t>オウフク</t>
    </rPh>
    <phoneticPr fontId="2"/>
  </si>
  <si>
    <t>出発地</t>
    <rPh sb="0" eb="3">
      <t>シュッパツチ</t>
    </rPh>
    <phoneticPr fontId="2"/>
  </si>
  <si>
    <t>到着地</t>
    <rPh sb="0" eb="2">
      <t>トウチャク</t>
    </rPh>
    <rPh sb="2" eb="3">
      <t>チ</t>
    </rPh>
    <phoneticPr fontId="2"/>
  </si>
  <si>
    <t>運賃</t>
    <rPh sb="0" eb="2">
      <t>ウンチン</t>
    </rPh>
    <phoneticPr fontId="2"/>
  </si>
  <si>
    <t>宿泊地</t>
    <rPh sb="0" eb="3">
      <t>シュクハクチ</t>
    </rPh>
    <phoneticPr fontId="2"/>
  </si>
  <si>
    <t>旅費の発生理由</t>
    <rPh sb="0" eb="2">
      <t>リョヒ</t>
    </rPh>
    <rPh sb="3" eb="5">
      <t>ハッセイ</t>
    </rPh>
    <rPh sb="5" eb="7">
      <t>リユウ</t>
    </rPh>
    <phoneticPr fontId="2"/>
  </si>
  <si>
    <t>区分</t>
    <rPh sb="0" eb="2">
      <t>クブン</t>
    </rPh>
    <phoneticPr fontId="2"/>
  </si>
  <si>
    <t>(円)</t>
    <rPh sb="1" eb="2">
      <t>エン</t>
    </rPh>
    <phoneticPr fontId="2"/>
  </si>
  <si>
    <t>(日分)</t>
    <rPh sb="1" eb="2">
      <t>ニチ</t>
    </rPh>
    <rPh sb="2" eb="3">
      <t>ブン</t>
    </rPh>
    <phoneticPr fontId="2"/>
  </si>
  <si>
    <t>(泊数)</t>
    <rPh sb="1" eb="2">
      <t>ハク</t>
    </rPh>
    <rPh sb="2" eb="3">
      <t>スウ</t>
    </rPh>
    <phoneticPr fontId="2"/>
  </si>
  <si>
    <t>参考様式（謝金_会議講演）</t>
    <rPh sb="0" eb="2">
      <t>サンコウ</t>
    </rPh>
    <rPh sb="2" eb="4">
      <t>ヨウシキ</t>
    </rPh>
    <rPh sb="5" eb="7">
      <t>シャキン</t>
    </rPh>
    <rPh sb="8" eb="12">
      <t>カイギコウエン</t>
    </rPh>
    <phoneticPr fontId="2"/>
  </si>
  <si>
    <t>20〇〇年　○月分　業務実施確認表（謝金）－会議講演－</t>
    <phoneticPr fontId="2"/>
  </si>
  <si>
    <t>職位</t>
    <rPh sb="0" eb="2">
      <t>ショクイ</t>
    </rPh>
    <phoneticPr fontId="2"/>
  </si>
  <si>
    <t>実施金額</t>
    <rPh sb="0" eb="2">
      <t>ジッシ</t>
    </rPh>
    <rPh sb="2" eb="4">
      <t>キンガク</t>
    </rPh>
    <phoneticPr fontId="3"/>
  </si>
  <si>
    <t>金額比較</t>
    <rPh sb="0" eb="2">
      <t>キンガク</t>
    </rPh>
    <rPh sb="2" eb="4">
      <t>ヒカク</t>
    </rPh>
    <phoneticPr fontId="2"/>
  </si>
  <si>
    <t>確定</t>
    <rPh sb="0" eb="2">
      <t>カクテイ</t>
    </rPh>
    <phoneticPr fontId="2"/>
  </si>
  <si>
    <t>うち休憩時間等</t>
    <phoneticPr fontId="2"/>
  </si>
  <si>
    <t>四捨五入</t>
    <rPh sb="0" eb="4">
      <t>シシャゴニュウ</t>
    </rPh>
    <phoneticPr fontId="2"/>
  </si>
  <si>
    <t>標準支払基準</t>
    <rPh sb="0" eb="2">
      <t>ヒョウジュン</t>
    </rPh>
    <rPh sb="2" eb="4">
      <t>シハラ</t>
    </rPh>
    <rPh sb="4" eb="6">
      <t>キジュン</t>
    </rPh>
    <phoneticPr fontId="2"/>
  </si>
  <si>
    <t>内規等※</t>
    <rPh sb="0" eb="2">
      <t>ナイキ</t>
    </rPh>
    <rPh sb="2" eb="3">
      <t>トウ</t>
    </rPh>
    <phoneticPr fontId="2"/>
  </si>
  <si>
    <t>業界</t>
    <rPh sb="0" eb="2">
      <t>ギョウカイ</t>
    </rPh>
    <phoneticPr fontId="2"/>
  </si>
  <si>
    <t>時間単価</t>
    <rPh sb="0" eb="2">
      <t>ジカン</t>
    </rPh>
    <rPh sb="2" eb="4">
      <t>タンカ</t>
    </rPh>
    <phoneticPr fontId="2"/>
  </si>
  <si>
    <t>金額</t>
    <rPh sb="0" eb="2">
      <t>キンガク</t>
    </rPh>
    <phoneticPr fontId="2"/>
  </si>
  <si>
    <t>その他内規に
基づく金額</t>
    <rPh sb="2" eb="3">
      <t>タ</t>
    </rPh>
    <rPh sb="3" eb="5">
      <t>ナイキ</t>
    </rPh>
    <rPh sb="7" eb="8">
      <t>モト</t>
    </rPh>
    <rPh sb="10" eb="12">
      <t>キンガク</t>
    </rPh>
    <phoneticPr fontId="2"/>
  </si>
  <si>
    <t>合計時間数</t>
    <rPh sb="0" eb="2">
      <t>ゴウケイ</t>
    </rPh>
    <rPh sb="2" eb="4">
      <t>ジカン</t>
    </rPh>
    <rPh sb="4" eb="5">
      <t>スウ</t>
    </rPh>
    <phoneticPr fontId="2"/>
  </si>
  <si>
    <t>支払額</t>
    <rPh sb="0" eb="2">
      <t>シハライ</t>
    </rPh>
    <rPh sb="2" eb="3">
      <t>ガク</t>
    </rPh>
    <phoneticPr fontId="2"/>
  </si>
  <si>
    <t>所得税</t>
    <rPh sb="0" eb="3">
      <t>ショトクゼイ</t>
    </rPh>
    <phoneticPr fontId="2"/>
  </si>
  <si>
    <t>差引支給額</t>
    <rPh sb="0" eb="2">
      <t>サシヒキ</t>
    </rPh>
    <rPh sb="2" eb="5">
      <t>シキュウガク</t>
    </rPh>
    <phoneticPr fontId="2"/>
  </si>
  <si>
    <t>※　補助対象事業者における謝金に関する規程に準じた金額</t>
    <phoneticPr fontId="2"/>
  </si>
  <si>
    <t>参考様式（謝金_執筆）</t>
    <rPh sb="0" eb="4">
      <t>サンコウヨウシキ</t>
    </rPh>
    <rPh sb="5" eb="7">
      <t>シャキン</t>
    </rPh>
    <rPh sb="8" eb="10">
      <t>シッピツ</t>
    </rPh>
    <phoneticPr fontId="3"/>
  </si>
  <si>
    <t>20〇〇年　○月分　業務実施確認表（謝金）－執筆－</t>
    <rPh sb="22" eb="24">
      <t>シッピツ</t>
    </rPh>
    <phoneticPr fontId="2"/>
  </si>
  <si>
    <t>執筆金額</t>
    <rPh sb="0" eb="2">
      <t>シッピツ</t>
    </rPh>
    <rPh sb="2" eb="4">
      <t>キンガク</t>
    </rPh>
    <phoneticPr fontId="2"/>
  </si>
  <si>
    <t>日付</t>
    <rPh sb="0" eb="2">
      <t>ヒヅケ</t>
    </rPh>
    <phoneticPr fontId="2"/>
  </si>
  <si>
    <t>曜日</t>
    <rPh sb="0" eb="2">
      <t>ヨウビ</t>
    </rPh>
    <phoneticPr fontId="2"/>
  </si>
  <si>
    <t>原稿用紙枚数
（1枚当たり
日本語400字）</t>
    <rPh sb="4" eb="6">
      <t>マイスウ</t>
    </rPh>
    <phoneticPr fontId="2"/>
  </si>
  <si>
    <t>標準支払基準</t>
    <phoneticPr fontId="2"/>
  </si>
  <si>
    <t>作業内容、備考等</t>
    <phoneticPr fontId="2"/>
  </si>
  <si>
    <t>想定する原稿内容</t>
    <phoneticPr fontId="2"/>
  </si>
  <si>
    <t>1枚当たり単価</t>
    <rPh sb="1" eb="2">
      <t>マイ</t>
    </rPh>
    <rPh sb="2" eb="3">
      <t>ア</t>
    </rPh>
    <rPh sb="5" eb="7">
      <t>タンカ</t>
    </rPh>
    <phoneticPr fontId="2"/>
  </si>
  <si>
    <t>その他内規等に
基づく金額</t>
    <rPh sb="5" eb="6">
      <t>トウ</t>
    </rPh>
    <phoneticPr fontId="2"/>
  </si>
  <si>
    <t>火</t>
    <rPh sb="0" eb="1">
      <t>カ</t>
    </rPh>
    <phoneticPr fontId="2"/>
  </si>
  <si>
    <t>合計枚数</t>
    <rPh sb="0" eb="2">
      <t>ゴウケイ</t>
    </rPh>
    <rPh sb="2" eb="4">
      <t>マイスウ</t>
    </rPh>
    <phoneticPr fontId="2"/>
  </si>
  <si>
    <t>枚</t>
    <rPh sb="0" eb="1">
      <t>マイ</t>
    </rPh>
    <phoneticPr fontId="2"/>
  </si>
  <si>
    <t>参考様式（議事録）</t>
    <rPh sb="0" eb="4">
      <t>サンコウヨウシキ</t>
    </rPh>
    <rPh sb="5" eb="8">
      <t>ギジロク</t>
    </rPh>
    <phoneticPr fontId="2"/>
  </si>
  <si>
    <t>会議録</t>
    <rPh sb="0" eb="3">
      <t>カイギロク</t>
    </rPh>
    <phoneticPr fontId="2"/>
  </si>
  <si>
    <t>事業名</t>
    <rPh sb="0" eb="2">
      <t>ジギョウ</t>
    </rPh>
    <rPh sb="2" eb="3">
      <t>メイ</t>
    </rPh>
    <phoneticPr fontId="2"/>
  </si>
  <si>
    <t>会議名称</t>
    <rPh sb="0" eb="2">
      <t>カイギ</t>
    </rPh>
    <rPh sb="2" eb="4">
      <t>メイショウ</t>
    </rPh>
    <phoneticPr fontId="2"/>
  </si>
  <si>
    <t>日時</t>
    <rPh sb="0" eb="2">
      <t>ニチジ</t>
    </rPh>
    <phoneticPr fontId="2"/>
  </si>
  <si>
    <t>～</t>
    <phoneticPr fontId="2"/>
  </si>
  <si>
    <t>場所</t>
    <rPh sb="0" eb="2">
      <t>バショ</t>
    </rPh>
    <phoneticPr fontId="2"/>
  </si>
  <si>
    <t>参加者（所属・氏名記載）</t>
    <rPh sb="0" eb="3">
      <t>サンカシャ</t>
    </rPh>
    <rPh sb="4" eb="6">
      <t>ショゾク</t>
    </rPh>
    <rPh sb="7" eb="9">
      <t>シメイ</t>
    </rPh>
    <rPh sb="9" eb="11">
      <t>キサイ</t>
    </rPh>
    <phoneticPr fontId="2"/>
  </si>
  <si>
    <t>会議内容要約</t>
    <rPh sb="0" eb="2">
      <t>カイギ</t>
    </rPh>
    <rPh sb="2" eb="4">
      <t>ナイヨウ</t>
    </rPh>
    <rPh sb="4" eb="6">
      <t>ヨウヤク</t>
    </rPh>
    <phoneticPr fontId="2"/>
  </si>
  <si>
    <t>写真（会議の様子がわかるもの）</t>
    <rPh sb="0" eb="2">
      <t>シャシン</t>
    </rPh>
    <rPh sb="3" eb="5">
      <t>カイギ</t>
    </rPh>
    <rPh sb="6" eb="8">
      <t>ヨウス</t>
    </rPh>
    <phoneticPr fontId="2"/>
  </si>
  <si>
    <t>会議録作成者</t>
    <rPh sb="0" eb="3">
      <t>カイギロク</t>
    </rPh>
    <rPh sb="3" eb="6">
      <t>サクセイシャ</t>
    </rPh>
    <phoneticPr fontId="2"/>
  </si>
  <si>
    <t>管理責任者</t>
    <rPh sb="0" eb="2">
      <t>カンリ</t>
    </rPh>
    <rPh sb="2" eb="4">
      <t>セキニン</t>
    </rPh>
    <rPh sb="4" eb="5">
      <t>シャ</t>
    </rPh>
    <phoneticPr fontId="2"/>
  </si>
  <si>
    <t>→プルダウンリスト　削除しない</t>
    <rPh sb="10" eb="12">
      <t>サクジョ</t>
    </rPh>
    <phoneticPr fontId="2"/>
  </si>
  <si>
    <t>大学</t>
    <rPh sb="0" eb="2">
      <t>ダイガク</t>
    </rPh>
    <phoneticPr fontId="2"/>
  </si>
  <si>
    <t>民間</t>
    <rPh sb="0" eb="2">
      <t>ミンカン</t>
    </rPh>
    <phoneticPr fontId="2"/>
  </si>
  <si>
    <t>地方公共団体等</t>
    <rPh sb="0" eb="2">
      <t>チホウ</t>
    </rPh>
    <rPh sb="2" eb="4">
      <t>コウキョウ</t>
    </rPh>
    <rPh sb="4" eb="6">
      <t>ダンタイ</t>
    </rPh>
    <rPh sb="6" eb="7">
      <t>トウ</t>
    </rPh>
    <phoneticPr fontId="2"/>
  </si>
  <si>
    <t>補助対象事業（交通事業のみ選択）</t>
    <rPh sb="0" eb="2">
      <t>ホジョ</t>
    </rPh>
    <rPh sb="2" eb="4">
      <t>タイショウ</t>
    </rPh>
    <rPh sb="4" eb="6">
      <t>ジギョウ</t>
    </rPh>
    <rPh sb="7" eb="9">
      <t>コウツウ</t>
    </rPh>
    <rPh sb="9" eb="11">
      <t>ジギョウ</t>
    </rPh>
    <rPh sb="13" eb="15">
      <t>センタク</t>
    </rPh>
    <phoneticPr fontId="2"/>
  </si>
  <si>
    <t>往復区分</t>
    <rPh sb="0" eb="2">
      <t>オウフク</t>
    </rPh>
    <rPh sb="2" eb="4">
      <t>クブン</t>
    </rPh>
    <phoneticPr fontId="2"/>
  </si>
  <si>
    <t>執筆２</t>
    <rPh sb="0" eb="2">
      <t>シッピツ</t>
    </rPh>
    <phoneticPr fontId="2"/>
  </si>
  <si>
    <t>執筆</t>
    <rPh sb="0" eb="2">
      <t>シッピツ</t>
    </rPh>
    <phoneticPr fontId="2"/>
  </si>
  <si>
    <t>大学学長級</t>
  </si>
  <si>
    <t>会長・社長・役員級１</t>
  </si>
  <si>
    <t>知事・市町村長１</t>
  </si>
  <si>
    <t>大学大学学長級</t>
  </si>
  <si>
    <t>(1)【乗合バス関係】観光イベント事業</t>
  </si>
  <si>
    <t>月</t>
    <rPh sb="0" eb="1">
      <t>ゲツ</t>
    </rPh>
    <phoneticPr fontId="2"/>
  </si>
  <si>
    <t>片道</t>
    <rPh sb="0" eb="2">
      <t>カタミチ</t>
    </rPh>
    <phoneticPr fontId="2"/>
  </si>
  <si>
    <t>不特定の者を対象とした原稿の内、影響度が極めて高いもの</t>
    <phoneticPr fontId="2"/>
  </si>
  <si>
    <t>大学副学長級</t>
  </si>
  <si>
    <t>会長・社長・役員級２</t>
  </si>
  <si>
    <t>知事・市町村長２</t>
  </si>
  <si>
    <t>大学大学副学長級</t>
  </si>
  <si>
    <t>(2)【乗合バス関係】プロモーション事業</t>
  </si>
  <si>
    <t>水</t>
    <rPh sb="0" eb="1">
      <t>スイ</t>
    </rPh>
    <phoneticPr fontId="2"/>
  </si>
  <si>
    <t>不特定の者を対象とした原稿の内、影響度が高いもの</t>
    <phoneticPr fontId="2"/>
  </si>
  <si>
    <t>大学学部長級</t>
  </si>
  <si>
    <t>会長・社長・役員級３</t>
  </si>
  <si>
    <t>知事・市町村長３</t>
  </si>
  <si>
    <t>大学大学学部長級</t>
  </si>
  <si>
    <t>(3)【乗合バス関係】イベント開催や誘客のためのバスラッピング事業</t>
  </si>
  <si>
    <t>木</t>
    <rPh sb="0" eb="1">
      <t>モク</t>
    </rPh>
    <phoneticPr fontId="2"/>
  </si>
  <si>
    <t>不特定の者を対象とした原稿で、一般的なもの</t>
    <phoneticPr fontId="2"/>
  </si>
  <si>
    <t>大学教授級１</t>
  </si>
  <si>
    <t>工場長級</t>
  </si>
  <si>
    <t>部長級１（地方）</t>
    <rPh sb="5" eb="7">
      <t>チホウ</t>
    </rPh>
    <phoneticPr fontId="2"/>
  </si>
  <si>
    <t>大学大学教授級１</t>
  </si>
  <si>
    <t>(4)【乗合バス関係】観光のための路線再編事業</t>
  </si>
  <si>
    <t>金</t>
  </si>
  <si>
    <t>特定の者を対象とした原稿の内、影響度が高いもの</t>
    <phoneticPr fontId="2"/>
  </si>
  <si>
    <t>大学教授級２</t>
  </si>
  <si>
    <t>部長級（民間）</t>
    <rPh sb="4" eb="6">
      <t>ミンカン</t>
    </rPh>
    <phoneticPr fontId="2"/>
  </si>
  <si>
    <t>部長級２（地方）</t>
    <rPh sb="5" eb="7">
      <t>チホウ</t>
    </rPh>
    <phoneticPr fontId="2"/>
  </si>
  <si>
    <t>大学大学教授級２</t>
  </si>
  <si>
    <t>(5)【乗合バス関係】地域と調整の上行う、観光需要にあわせた実証運行事業</t>
  </si>
  <si>
    <t>金</t>
    <rPh sb="0" eb="1">
      <t>キン</t>
    </rPh>
    <phoneticPr fontId="2"/>
  </si>
  <si>
    <t>土</t>
  </si>
  <si>
    <t>特定の者を対象とした原稿で、一般的なもの</t>
    <phoneticPr fontId="2"/>
  </si>
  <si>
    <t>大学准教授級</t>
  </si>
  <si>
    <t>課長級（民間）</t>
    <rPh sb="4" eb="6">
      <t>ミンカン</t>
    </rPh>
    <phoneticPr fontId="2"/>
  </si>
  <si>
    <t>課長級（地方）</t>
    <rPh sb="4" eb="6">
      <t>チホウ</t>
    </rPh>
    <phoneticPr fontId="2"/>
  </si>
  <si>
    <t>大学大学准教授級</t>
  </si>
  <si>
    <t>(6)【乗合バス関係】利便性向上のためのバス車内及び乗り場整備事業</t>
  </si>
  <si>
    <t>土</t>
    <rPh sb="0" eb="1">
      <t>ド</t>
    </rPh>
    <phoneticPr fontId="2"/>
  </si>
  <si>
    <t>大学講師級</t>
  </si>
  <si>
    <t>課長代理級</t>
  </si>
  <si>
    <t>室長級</t>
  </si>
  <si>
    <t>大学大学講師級</t>
  </si>
  <si>
    <t>(7)【乗合バス関係】観光地の高付加価値化に資する先進的なバスの導入・整備事業</t>
  </si>
  <si>
    <t>日</t>
    <rPh sb="0" eb="1">
      <t>ニチ</t>
    </rPh>
    <phoneticPr fontId="2"/>
  </si>
  <si>
    <t>月</t>
    <phoneticPr fontId="2"/>
  </si>
  <si>
    <t>大学助教・助手級</t>
  </si>
  <si>
    <t>係長・主任級</t>
  </si>
  <si>
    <t>課長補佐級</t>
  </si>
  <si>
    <t>大学大学助教・助手級</t>
  </si>
  <si>
    <t>(8)【乗合バス関係】パークアンドバスライドに取り組むための駐車場整備事業</t>
  </si>
  <si>
    <t>大学助手級以下１</t>
  </si>
  <si>
    <t>係員１</t>
  </si>
  <si>
    <t>課員１</t>
  </si>
  <si>
    <t>大学大学助手級以下１</t>
  </si>
  <si>
    <t>(9)【貸切バス関係】観光イベント事業</t>
  </si>
  <si>
    <t>大学助手級以下２</t>
  </si>
  <si>
    <t>係員２</t>
  </si>
  <si>
    <t>課員２</t>
  </si>
  <si>
    <t>大学大学助手級以下２</t>
  </si>
  <si>
    <t>(10)【貸切バス関係】プロモーション事業</t>
  </si>
  <si>
    <t>大学助手級以下３</t>
  </si>
  <si>
    <t>係員３</t>
  </si>
  <si>
    <t>課員３</t>
  </si>
  <si>
    <t>大学大学助手級以下３</t>
  </si>
  <si>
    <t>(11)【貸切バス関係】イベント開催や誘客のためのバスラッピング事業</t>
  </si>
  <si>
    <t>民間会長・社長・役員級１</t>
  </si>
  <si>
    <t>(12)【貸切バス関係】地域と調整の上行う、観光需要にあわせた実証運行事業</t>
  </si>
  <si>
    <t>民間会長・社長・役員級２</t>
  </si>
  <si>
    <t>(13)【貸切バス関係】利便性向上のためのバス乗り場整備事業</t>
  </si>
  <si>
    <t>民間会長・社長・役員級３</t>
  </si>
  <si>
    <t>(14)【貸切バス関係】観光地の高付加価値化に資する先進的なバスの導入・整備事業</t>
  </si>
  <si>
    <t>民間工場長級</t>
  </si>
  <si>
    <t>(15)【貸切バス関係】パークアンドバスライドに取り組むための駐車場整備事業</t>
  </si>
  <si>
    <t>民間部長級（民間）</t>
  </si>
  <si>
    <t>(16)【タクシー関係】観光イベント事業</t>
  </si>
  <si>
    <t>民間課長級（民間）</t>
  </si>
  <si>
    <t>(17)【タクシー関係】プロモーション事業</t>
  </si>
  <si>
    <t>民間課長代理級</t>
  </si>
  <si>
    <t>(18)【タクシー関係】イベント開催や誘客のための車両整備事業</t>
  </si>
  <si>
    <t>民間係長・主任級</t>
  </si>
  <si>
    <t>(19)【タクシー関係】地域と調整の上行う、観光需要にあわせた実証運行事業</t>
  </si>
  <si>
    <t>民間係員１</t>
  </si>
  <si>
    <t>(20)【タクシー関係】観光地の高付加価値化に資する先進的なタクシーの導入・整備事業</t>
  </si>
  <si>
    <t>民間係員２</t>
  </si>
  <si>
    <t>(21)【鉄軌道関係】観光イベント事業</t>
  </si>
  <si>
    <t>民間係員３</t>
  </si>
  <si>
    <t>(22)【鉄軌道関係】プロモーション事業</t>
  </si>
  <si>
    <t>地方公共団体等知事・市町村長１</t>
  </si>
  <si>
    <t>(23)【鉄軌道関係】観光のための車両・駅施設改修事業</t>
  </si>
  <si>
    <t>地方公共団体等知事・市町村長２</t>
  </si>
  <si>
    <t>(24)【鉄軌道関係】観光目的で行う、イベント運行・増便等についての実証運行事業</t>
  </si>
  <si>
    <t>地方公共団体等知事・市町村長３</t>
  </si>
  <si>
    <t>(25)【鉄軌道関係】受入環境向上のための鉄軌道施設整備事業</t>
  </si>
  <si>
    <t>地方公共団体等部長級１（地方）</t>
    <phoneticPr fontId="2"/>
  </si>
  <si>
    <t>(26)【鉄軌道関係】観光イベント事業</t>
  </si>
  <si>
    <t>地方公共団体等部長級２（地方）</t>
    <phoneticPr fontId="2"/>
  </si>
  <si>
    <t>(27)【海事関係】プロモーション事業</t>
  </si>
  <si>
    <t>地方公共団体等課長級（地方）</t>
  </si>
  <si>
    <t>(28)【海事関係】観光魅力向上のための船・旅客船ターミナル改修事業</t>
  </si>
  <si>
    <t>地方公共団体等室長級</t>
  </si>
  <si>
    <t>(29)【海事関係】観光のための船舶導入事業</t>
  </si>
  <si>
    <t>地方公共団体等課長補佐級</t>
  </si>
  <si>
    <t>(30)【海事関係】観光目的で行う、イベント運航・増便等についての実証運航事業</t>
  </si>
  <si>
    <t>地方公共団体等課員１</t>
  </si>
  <si>
    <t>(31)【海事関係】受入環境向上のための船内・旅客船ターミナル整備事業</t>
  </si>
  <si>
    <t>地方公共団体等課員２</t>
  </si>
  <si>
    <t>(33)【航空関係】観光イベント事業</t>
  </si>
  <si>
    <t>地方公共団体等課員３</t>
  </si>
  <si>
    <t>(34)【航空関係】プロモーション事業</t>
  </si>
  <si>
    <t>(35)【航空関係】観光魅力向上のための航空機・航空旅客ターミナル改修事業</t>
  </si>
  <si>
    <t>(36)【航空関係】観光目的で行う、イベント運航・増便等についての実証運行事業</t>
  </si>
  <si>
    <t>(37)【航空関係】受入環境向上のための機内・航空旅客ターミナル整備事業</t>
  </si>
  <si>
    <t>2023年　　11月分　業務日誌（補助事業従事簿）</t>
    <rPh sb="12" eb="14">
      <t>ギョウム</t>
    </rPh>
    <rPh sb="14" eb="16">
      <t>ニッシ</t>
    </rPh>
    <rPh sb="17" eb="19">
      <t>ホジョ</t>
    </rPh>
    <rPh sb="19" eb="21">
      <t>ジギョウ</t>
    </rPh>
    <rPh sb="21" eb="23">
      <t>ジュウジ</t>
    </rPh>
    <rPh sb="23" eb="24">
      <t>ボ</t>
    </rPh>
    <phoneticPr fontId="2"/>
  </si>
  <si>
    <t>○〇観光株式会社</t>
    <phoneticPr fontId="2"/>
  </si>
  <si>
    <t>観光部観光課</t>
    <phoneticPr fontId="2"/>
  </si>
  <si>
    <t>観光　太郎</t>
    <phoneticPr fontId="2"/>
  </si>
  <si>
    <t>観光　一郎</t>
    <phoneticPr fontId="2"/>
  </si>
  <si>
    <t>12：00～13：00　休憩</t>
    <rPh sb="12" eb="14">
      <t>キュウケイ</t>
    </rPh>
    <phoneticPr fontId="2"/>
  </si>
  <si>
    <t>18：00～19：00　休憩</t>
    <rPh sb="12" eb="14">
      <t>キュウケイ</t>
    </rPh>
    <phoneticPr fontId="2"/>
  </si>
  <si>
    <t>18：00～19：00　休憩
19：00～20：00　他業務実施</t>
    <rPh sb="12" eb="14">
      <t>キュウケイ</t>
    </rPh>
    <rPh sb="27" eb="28">
      <t>タ</t>
    </rPh>
    <rPh sb="28" eb="30">
      <t>ギョウム</t>
    </rPh>
    <rPh sb="30" eb="32">
      <t>ジッシ</t>
    </rPh>
    <phoneticPr fontId="2"/>
  </si>
  <si>
    <t>12：00～13：00　休憩</t>
  </si>
  <si>
    <t>合計（時間換算　※小数点以下四捨五入）</t>
    <rPh sb="9" eb="12">
      <t>ショウスウテン</t>
    </rPh>
    <rPh sb="12" eb="14">
      <t>イカ</t>
    </rPh>
    <rPh sb="14" eb="18">
      <t>シシャゴニュウ</t>
    </rPh>
    <phoneticPr fontId="2"/>
  </si>
  <si>
    <t>２０２１年１０月１日の北海道富良野市への旅費について、最短ルートは新千歳空港からJR特急を利用して向かうべきところ、帯広空港から着陸してJR特急を利用している。
これは、出張時新千歳空港周辺に台風１２号が接近しており、欠航の可能性も危惧されていたことから計画的な旅程の確保を目的として急遽帯広空港を利用したものである。</t>
    <phoneticPr fontId="2"/>
  </si>
  <si>
    <t>✓</t>
  </si>
  <si>
    <t>東京</t>
    <rPh sb="0" eb="2">
      <t>トウキョウ</t>
    </rPh>
    <phoneticPr fontId="2"/>
  </si>
  <si>
    <t>帯広空港</t>
    <rPh sb="0" eb="2">
      <t>オビヒロ</t>
    </rPh>
    <rPh sb="2" eb="4">
      <t>クウコウ</t>
    </rPh>
    <phoneticPr fontId="2"/>
  </si>
  <si>
    <t>北海道富良野市</t>
    <rPh sb="0" eb="3">
      <t>ホッカイドウ</t>
    </rPh>
    <rPh sb="3" eb="7">
      <t>フラノシ</t>
    </rPh>
    <phoneticPr fontId="2"/>
  </si>
  <si>
    <t>現地の進捗状況について確認するため</t>
    <rPh sb="0" eb="2">
      <t>ゲンチ</t>
    </rPh>
    <rPh sb="3" eb="5">
      <t>シンチョク</t>
    </rPh>
    <rPh sb="5" eb="7">
      <t>ジョウキョウ</t>
    </rPh>
    <rPh sb="11" eb="13">
      <t>カクニン</t>
    </rPh>
    <phoneticPr fontId="2"/>
  </si>
  <si>
    <t>バス</t>
  </si>
  <si>
    <t>帯広駅</t>
    <rPh sb="0" eb="2">
      <t>オビヒロ</t>
    </rPh>
    <rPh sb="2" eb="3">
      <t>エキ</t>
    </rPh>
    <phoneticPr fontId="2"/>
  </si>
  <si>
    <t>同上</t>
    <rPh sb="0" eb="2">
      <t>ドウジョウ</t>
    </rPh>
    <phoneticPr fontId="2"/>
  </si>
  <si>
    <t>富良野市</t>
    <rPh sb="0" eb="4">
      <t>フラノシ</t>
    </rPh>
    <phoneticPr fontId="2"/>
  </si>
  <si>
    <t>2023年　11月分　業務実施確認表（謝金）－会議講演－</t>
    <phoneticPr fontId="2"/>
  </si>
  <si>
    <t>大学　太郎</t>
    <phoneticPr fontId="2"/>
  </si>
  <si>
    <t>〇〇大学理工学部教授</t>
    <phoneticPr fontId="2"/>
  </si>
  <si>
    <t>当該事業の実現可能性について、現地の案内をしつつ意見を伺った。</t>
  </si>
  <si>
    <t>前日の現地視察を踏まえ、今後の方向性について意見を伺った。</t>
    <rPh sb="0" eb="2">
      <t>ゼンジツ</t>
    </rPh>
    <rPh sb="3" eb="5">
      <t>ゲンチ</t>
    </rPh>
    <rPh sb="5" eb="7">
      <t>シサツ</t>
    </rPh>
    <rPh sb="8" eb="9">
      <t>フ</t>
    </rPh>
    <rPh sb="12" eb="14">
      <t>コンゴ</t>
    </rPh>
    <rPh sb="15" eb="18">
      <t>ホウコウセイ</t>
    </rPh>
    <rPh sb="22" eb="24">
      <t>イケン</t>
    </rPh>
    <rPh sb="25" eb="26">
      <t>ウカガ</t>
    </rPh>
    <phoneticPr fontId="2"/>
  </si>
  <si>
    <t>本事業の地元住民へのPRイベントを行い、そこで本事業の有効性について講演していただいた。</t>
    <rPh sb="0" eb="1">
      <t>ホン</t>
    </rPh>
    <rPh sb="1" eb="3">
      <t>ジギョウ</t>
    </rPh>
    <rPh sb="4" eb="6">
      <t>ジモト</t>
    </rPh>
    <rPh sb="6" eb="8">
      <t>ジュウミン</t>
    </rPh>
    <rPh sb="17" eb="18">
      <t>オコナ</t>
    </rPh>
    <rPh sb="23" eb="24">
      <t>ホン</t>
    </rPh>
    <rPh sb="24" eb="26">
      <t>ジギョウ</t>
    </rPh>
    <rPh sb="27" eb="30">
      <t>ユウコウセイ</t>
    </rPh>
    <rPh sb="34" eb="36">
      <t>コウエン</t>
    </rPh>
    <phoneticPr fontId="2"/>
  </si>
  <si>
    <t>深夜の動植物の生態系を観察するイベントについて体験していただき、意見を伺った。</t>
  </si>
  <si>
    <t>2023年　11月分　業務実施確認表（謝金）－執筆－</t>
    <rPh sb="23" eb="25">
      <t>シッピツ</t>
    </rPh>
    <phoneticPr fontId="2"/>
  </si>
  <si>
    <t>不特定の者を対象とした原稿の内、影響度が極めて高いもの</t>
    <rPh sb="0" eb="3">
      <t>フトクテイ</t>
    </rPh>
    <rPh sb="4" eb="5">
      <t>シャ</t>
    </rPh>
    <rPh sb="6" eb="8">
      <t>タイショウ</t>
    </rPh>
    <rPh sb="11" eb="13">
      <t>ゲンコウ</t>
    </rPh>
    <rPh sb="14" eb="15">
      <t>ウチ</t>
    </rPh>
    <rPh sb="16" eb="19">
      <t>エイキョウド</t>
    </rPh>
    <rPh sb="20" eb="21">
      <t>キワ</t>
    </rPh>
    <rPh sb="23" eb="24">
      <t>タカ</t>
    </rPh>
    <phoneticPr fontId="2"/>
  </si>
  <si>
    <t>本事業の広告宣伝資料のうち主要部分について執筆を依頼した。</t>
    <rPh sb="0" eb="1">
      <t>ホン</t>
    </rPh>
    <rPh sb="1" eb="3">
      <t>ジギョウ</t>
    </rPh>
    <rPh sb="4" eb="6">
      <t>コウコク</t>
    </rPh>
    <rPh sb="6" eb="8">
      <t>センデン</t>
    </rPh>
    <rPh sb="8" eb="10">
      <t>シリョウ</t>
    </rPh>
    <rPh sb="13" eb="15">
      <t>シュヨウ</t>
    </rPh>
    <rPh sb="15" eb="17">
      <t>ブブン</t>
    </rPh>
    <rPh sb="21" eb="23">
      <t>シッピツ</t>
    </rPh>
    <rPh sb="24" eb="26">
      <t>イライ</t>
    </rPh>
    <phoneticPr fontId="2"/>
  </si>
  <si>
    <t>不特定の者を対象とした原稿の内、影響度が高いもの</t>
  </si>
  <si>
    <t>本事業での配布資料のうちの一部について執筆を依頼した。</t>
    <rPh sb="5" eb="7">
      <t>ハイフ</t>
    </rPh>
    <rPh sb="7" eb="9">
      <t>シリョウ</t>
    </rPh>
    <rPh sb="13" eb="15">
      <t>イチブ</t>
    </rPh>
    <phoneticPr fontId="2"/>
  </si>
  <si>
    <t>訪日外国人旅行受入環境整備に関する○○温泉街振興会議</t>
    <phoneticPr fontId="2"/>
  </si>
  <si>
    <t>○○市プラザ○○</t>
    <rPh sb="2" eb="3">
      <t>シ</t>
    </rPh>
    <phoneticPr fontId="2"/>
  </si>
  <si>
    <t>△△大学××学部教授　　　　大学　太郎</t>
    <rPh sb="2" eb="4">
      <t>ダイガク</t>
    </rPh>
    <rPh sb="6" eb="8">
      <t>ガクブ</t>
    </rPh>
    <rPh sb="8" eb="10">
      <t>キョウジュ</t>
    </rPh>
    <rPh sb="14" eb="16">
      <t>ダイガク</t>
    </rPh>
    <rPh sb="17" eb="19">
      <t>タロウ</t>
    </rPh>
    <phoneticPr fontId="2"/>
  </si>
  <si>
    <t>○○市地域振興課課長　　　　振興　一郎</t>
    <rPh sb="2" eb="3">
      <t>シ</t>
    </rPh>
    <rPh sb="3" eb="5">
      <t>チイキ</t>
    </rPh>
    <rPh sb="5" eb="7">
      <t>シンコウ</t>
    </rPh>
    <rPh sb="7" eb="8">
      <t>カ</t>
    </rPh>
    <rPh sb="8" eb="10">
      <t>カチョウ</t>
    </rPh>
    <rPh sb="14" eb="16">
      <t>シンコウ</t>
    </rPh>
    <rPh sb="17" eb="19">
      <t>イチロウ</t>
    </rPh>
    <phoneticPr fontId="2"/>
  </si>
  <si>
    <t>○○市地域振興課第一係長　　振興　二郎</t>
    <rPh sb="2" eb="3">
      <t>シ</t>
    </rPh>
    <rPh sb="3" eb="5">
      <t>チイキ</t>
    </rPh>
    <rPh sb="5" eb="7">
      <t>シンコウ</t>
    </rPh>
    <rPh sb="7" eb="8">
      <t>カ</t>
    </rPh>
    <rPh sb="8" eb="10">
      <t>ダイイチ</t>
    </rPh>
    <rPh sb="10" eb="12">
      <t>カカリチョウ</t>
    </rPh>
    <rPh sb="14" eb="16">
      <t>シンコウ</t>
    </rPh>
    <rPh sb="17" eb="19">
      <t>ジロウ</t>
    </rPh>
    <phoneticPr fontId="2"/>
  </si>
  <si>
    <t>○○旅行株式会社社長　　　　旅行　三郎</t>
    <rPh sb="2" eb="4">
      <t>リョコウ</t>
    </rPh>
    <rPh sb="4" eb="8">
      <t>カブシキガイシャ</t>
    </rPh>
    <rPh sb="8" eb="10">
      <t>シャチョウ</t>
    </rPh>
    <rPh sb="14" eb="16">
      <t>リョコウ</t>
    </rPh>
    <rPh sb="17" eb="19">
      <t>サブロウ</t>
    </rPh>
    <phoneticPr fontId="2"/>
  </si>
  <si>
    <t>○○温泉街組合長　　　　　　温泉　四郎</t>
    <rPh sb="2" eb="5">
      <t>オンセンガイ</t>
    </rPh>
    <rPh sb="5" eb="8">
      <t>クミアイチョウ</t>
    </rPh>
    <rPh sb="14" eb="16">
      <t>オンセン</t>
    </rPh>
    <rPh sb="17" eb="19">
      <t>シロウ</t>
    </rPh>
    <phoneticPr fontId="2"/>
  </si>
  <si>
    <t>○○温泉街の旅行客増加について有識者である△△大学××学部大学教授を招聘し、関係者と意見交換を行った。
なお、議題については次のとおりである。
１　○○旅行株式会社旅行社長から、本会議の目的と事業の趣旨及び進捗状況について説明があった。
２　○○市地域振興課振興課長から、本事業に対する行政の考えについて意見があった。
３　△△大学××学部大学教授から、本事業の実現可能性および改善方法について意見があった。
４　○○温泉街温泉組合長から、本事業に対する○○温泉街の期待と不安点について意見があった。
５　本会議において出た意見を取りまとめ、改善案を次回会議までに作成することについて、○○旅行株式会社旅行社長から提案があった。
６　次回開催を、11月1日とし、出席者を今回参加者に加え、乗合バスの運営に詳しい有識者を招聘することとした。</t>
    <rPh sb="2" eb="5">
      <t>オンセンガイ</t>
    </rPh>
    <rPh sb="6" eb="9">
      <t>リョコウキャク</t>
    </rPh>
    <rPh sb="9" eb="11">
      <t>ゾウカ</t>
    </rPh>
    <rPh sb="15" eb="18">
      <t>ユウシキシャ</t>
    </rPh>
    <rPh sb="23" eb="25">
      <t>ダイガク</t>
    </rPh>
    <rPh sb="27" eb="29">
      <t>ガクブ</t>
    </rPh>
    <rPh sb="29" eb="31">
      <t>ダイガク</t>
    </rPh>
    <rPh sb="31" eb="33">
      <t>キョウジュ</t>
    </rPh>
    <rPh sb="34" eb="36">
      <t>ショウヘイ</t>
    </rPh>
    <rPh sb="38" eb="41">
      <t>カンケイシャ</t>
    </rPh>
    <rPh sb="42" eb="44">
      <t>イケン</t>
    </rPh>
    <rPh sb="44" eb="46">
      <t>コウカン</t>
    </rPh>
    <rPh sb="47" eb="48">
      <t>オコナ</t>
    </rPh>
    <rPh sb="55" eb="57">
      <t>ギダイ</t>
    </rPh>
    <rPh sb="62" eb="63">
      <t>ツギ</t>
    </rPh>
    <rPh sb="77" eb="79">
      <t>リョコウ</t>
    </rPh>
    <rPh sb="79" eb="83">
      <t>カブシキガイシャ</t>
    </rPh>
    <rPh sb="83" eb="85">
      <t>リョコウ</t>
    </rPh>
    <rPh sb="85" eb="87">
      <t>シャチョウ</t>
    </rPh>
    <rPh sb="90" eb="93">
      <t>ホンカイギ</t>
    </rPh>
    <rPh sb="94" eb="96">
      <t>モクテキ</t>
    </rPh>
    <rPh sb="97" eb="99">
      <t>ジギョウ</t>
    </rPh>
    <rPh sb="100" eb="102">
      <t>シュシ</t>
    </rPh>
    <rPh sb="102" eb="103">
      <t>オヨ</t>
    </rPh>
    <rPh sb="104" eb="106">
      <t>シンチョク</t>
    </rPh>
    <rPh sb="106" eb="108">
      <t>ジョウキョウ</t>
    </rPh>
    <rPh sb="112" eb="114">
      <t>セツメイ</t>
    </rPh>
    <rPh sb="124" eb="125">
      <t>シ</t>
    </rPh>
    <rPh sb="125" eb="127">
      <t>チイキ</t>
    </rPh>
    <rPh sb="127" eb="129">
      <t>シンコウ</t>
    </rPh>
    <rPh sb="129" eb="130">
      <t>カ</t>
    </rPh>
    <rPh sb="130" eb="132">
      <t>シンコウ</t>
    </rPh>
    <rPh sb="132" eb="134">
      <t>カチョウ</t>
    </rPh>
    <rPh sb="137" eb="138">
      <t>ホン</t>
    </rPh>
    <rPh sb="138" eb="140">
      <t>ジギョウ</t>
    </rPh>
    <rPh sb="141" eb="142">
      <t>タイ</t>
    </rPh>
    <rPh sb="144" eb="146">
      <t>ギョウセイ</t>
    </rPh>
    <rPh sb="147" eb="148">
      <t>カンガ</t>
    </rPh>
    <rPh sb="153" eb="155">
      <t>イケン</t>
    </rPh>
    <rPh sb="171" eb="173">
      <t>ダイガク</t>
    </rPh>
    <rPh sb="178" eb="179">
      <t>ホン</t>
    </rPh>
    <rPh sb="179" eb="181">
      <t>ジギョウ</t>
    </rPh>
    <rPh sb="182" eb="184">
      <t>ジツゲン</t>
    </rPh>
    <rPh sb="184" eb="187">
      <t>カノウセイ</t>
    </rPh>
    <rPh sb="190" eb="192">
      <t>カイゼン</t>
    </rPh>
    <rPh sb="192" eb="194">
      <t>ホウホウ</t>
    </rPh>
    <rPh sb="198" eb="200">
      <t>イケン</t>
    </rPh>
    <rPh sb="215" eb="218">
      <t>クミアイチョウ</t>
    </rPh>
    <rPh sb="221" eb="222">
      <t>ホン</t>
    </rPh>
    <rPh sb="222" eb="224">
      <t>ジギョウ</t>
    </rPh>
    <rPh sb="225" eb="226">
      <t>タイ</t>
    </rPh>
    <rPh sb="230" eb="233">
      <t>オンセンガイ</t>
    </rPh>
    <rPh sb="234" eb="236">
      <t>キタイ</t>
    </rPh>
    <rPh sb="237" eb="239">
      <t>フアン</t>
    </rPh>
    <rPh sb="239" eb="240">
      <t>テン</t>
    </rPh>
    <rPh sb="244" eb="246">
      <t>イケン</t>
    </rPh>
    <rPh sb="254" eb="257">
      <t>ホンカイギ</t>
    </rPh>
    <rPh sb="261" eb="262">
      <t>デ</t>
    </rPh>
    <rPh sb="263" eb="265">
      <t>イケン</t>
    </rPh>
    <rPh sb="266" eb="267">
      <t>ト</t>
    </rPh>
    <rPh sb="272" eb="274">
      <t>カイゼン</t>
    </rPh>
    <rPh sb="274" eb="275">
      <t>アン</t>
    </rPh>
    <rPh sb="276" eb="278">
      <t>ジカイ</t>
    </rPh>
    <rPh sb="278" eb="280">
      <t>カイギ</t>
    </rPh>
    <rPh sb="283" eb="285">
      <t>サクセイ</t>
    </rPh>
    <rPh sb="296" eb="298">
      <t>リョコウ</t>
    </rPh>
    <rPh sb="298" eb="302">
      <t>カブシキガイシャ</t>
    </rPh>
    <rPh sb="302" eb="304">
      <t>リョコウ</t>
    </rPh>
    <rPh sb="304" eb="306">
      <t>シャチョウ</t>
    </rPh>
    <rPh sb="308" eb="310">
      <t>テイアン</t>
    </rPh>
    <rPh sb="318" eb="320">
      <t>ジカイ</t>
    </rPh>
    <rPh sb="320" eb="322">
      <t>カイサイ</t>
    </rPh>
    <rPh sb="326" eb="327">
      <t>ガツ</t>
    </rPh>
    <rPh sb="328" eb="329">
      <t>ニチ</t>
    </rPh>
    <rPh sb="332" eb="335">
      <t>シュッセキシャ</t>
    </rPh>
    <rPh sb="336" eb="338">
      <t>コンカイ</t>
    </rPh>
    <rPh sb="338" eb="341">
      <t>サンカシャ</t>
    </rPh>
    <rPh sb="342" eb="343">
      <t>クワ</t>
    </rPh>
    <rPh sb="345" eb="346">
      <t>ノ</t>
    </rPh>
    <rPh sb="346" eb="347">
      <t>ア</t>
    </rPh>
    <rPh sb="350" eb="352">
      <t>ウンエイ</t>
    </rPh>
    <rPh sb="353" eb="354">
      <t>クワ</t>
    </rPh>
    <rPh sb="356" eb="359">
      <t>ユウシキシャ</t>
    </rPh>
    <rPh sb="360" eb="362">
      <t>ショウヘイ</t>
    </rPh>
    <phoneticPr fontId="2"/>
  </si>
  <si>
    <t>○○旅行株式会社</t>
    <phoneticPr fontId="2"/>
  </si>
  <si>
    <t>旅行　花子</t>
    <phoneticPr fontId="2"/>
  </si>
  <si>
    <t>旅行　三郎</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</si>
</sst>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6" formatCode="&quot;¥&quot;#,##0;[Red]&quot;¥&quot;\-#,##0"/>
    <numFmt numFmtId="176" formatCode="[$-411]e"/>
    <numFmt numFmtId="177" formatCode="yyyy/mm/dd\ hh:mm"/>
    <numFmt numFmtId="178" formatCode="#,##0_ "/>
    <numFmt numFmtId="179" formatCode="[h]:mm"/>
    <numFmt numFmtId="180" formatCode="h:mm;@"/>
    <numFmt numFmtId="181" formatCode="#,##0.00_ ;[Red]\-#,##0.00\ "/>
    <numFmt numFmtId="182" formatCode="#,##0.0_ ;[Red]\-#,##0.0\ "/>
    <numFmt numFmtId="183" formatCode="#,##0.0;[Red]\-#,##0.0"/>
    <numFmt numFmtId="184" formatCode="m/d;@"/>
    <numFmt numFmtId="185" formatCode="[$-F800]dddd\,\ mmmm\ dd\,\ yyyy"/>
    <numFmt numFmtId="186" formatCode="&quot;¥&quot;#,##0_);[Red]\(&quot;¥&quot;#,##0\)"/>
    <numFmt numFmtId="187" formatCode="0_);[Red]\(0\)"/>
    <numFmt numFmtId="188" formatCode="#,##0_);[Red]\(#,##0\)"/>
    <numFmt numFmtId="189" formatCode="aaa"/>
  </numFmts>
  <fonts count="18">
    <font>
      <sz val="11"/>
      <name val="ＭＳ Ｐゴシック"/>
      <family val="3"/>
      <charset val="128"/>
    </font>
    <font>
      <sz val="11"/>
      <name val="ＭＳ Ｐゴシック"/>
      <family val="3"/>
      <charset val="128"/>
    </font>
    <font>
      <sz val="6"/>
      <name val="ＭＳ Ｐゴシック"/>
      <family val="3"/>
      <charset val="128"/>
    </font>
    <font>
      <sz val="12"/>
      <name val="細明朝体"/>
      <family val="3"/>
      <charset val="128"/>
    </font>
    <font>
      <sz val="6"/>
      <name val="細明朝体"/>
      <family val="3"/>
      <charset val="128"/>
    </font>
    <font>
      <sz val="11"/>
      <name val="ＭＳ ゴシック"/>
      <family val="3"/>
      <charset val="128"/>
    </font>
    <font>
      <sz val="11"/>
      <name val="ＭＳ 明朝"/>
      <family val="1"/>
      <charset val="128"/>
    </font>
    <font>
      <sz val="11"/>
      <color indexed="9"/>
      <name val="ＭＳ 明朝"/>
      <family val="1"/>
      <charset val="128"/>
    </font>
    <font>
      <sz val="18"/>
      <name val="ＭＳ 明朝"/>
      <family val="1"/>
      <charset val="128"/>
    </font>
    <font>
      <sz val="10"/>
      <name val="ＭＳ 明朝"/>
      <family val="1"/>
      <charset val="128"/>
    </font>
    <font>
      <sz val="10"/>
      <name val="Arial"/>
      <family val="2"/>
    </font>
    <font>
      <sz val="11"/>
      <color theme="1"/>
      <name val="ＭＳ Ｐゴシック"/>
      <family val="3"/>
      <charset val="128"/>
      <scheme val="minor"/>
    </font>
    <font>
      <b/>
      <sz val="9"/>
      <color indexed="81"/>
      <name val="MS P ゴシック"/>
      <family val="3"/>
      <charset val="128"/>
    </font>
    <font>
      <sz val="9"/>
      <name val="ＭＳ 明朝"/>
      <family val="1"/>
      <charset val="128"/>
    </font>
    <font>
      <sz val="12"/>
      <color rgb="FF000000"/>
      <name val="Meiryo UI"/>
      <family val="3"/>
      <charset val="128"/>
    </font>
    <font>
      <sz val="11"/>
      <name val="ＭＳ 明朝"/>
      <family val="1"/>
    </font>
    <font>
      <sz val="8"/>
      <name val="ＭＳ 明朝"/>
      <family val="1"/>
      <charset val="128"/>
    </font>
    <font>
      <sz val="9"/>
      <color indexed="81"/>
      <name val="MS P ゴシック"/>
      <family val="3"/>
      <charset val="128"/>
    </font>
  </fonts>
  <fills count="11">
    <fill>
      <patternFill patternType="none"/>
    </fill>
    <fill>
      <patternFill patternType="gray125"/>
    </fill>
    <fill>
      <patternFill patternType="solid">
        <fgColor indexed="15"/>
        <bgColor indexed="64"/>
      </patternFill>
    </fill>
    <fill>
      <patternFill patternType="solid">
        <fgColor indexed="9"/>
        <bgColor indexed="64"/>
      </patternFill>
    </fill>
    <fill>
      <patternFill patternType="solid">
        <fgColor indexed="43"/>
        <bgColor indexed="64"/>
      </patternFill>
    </fill>
    <fill>
      <patternFill patternType="solid">
        <fgColor rgb="FFFFFF99"/>
        <bgColor indexed="64"/>
      </patternFill>
    </fill>
    <fill>
      <patternFill patternType="solid">
        <fgColor rgb="FF00FFFF"/>
        <bgColor indexed="64"/>
      </patternFill>
    </fill>
    <fill>
      <patternFill patternType="solid">
        <fgColor rgb="FFFFFFCC"/>
        <bgColor indexed="64"/>
      </patternFill>
    </fill>
    <fill>
      <patternFill patternType="solid">
        <fgColor theme="0" tint="-0.14999847407452621"/>
        <bgColor indexed="64"/>
      </patternFill>
    </fill>
    <fill>
      <patternFill patternType="solid">
        <fgColor rgb="FF92D050"/>
        <bgColor indexed="64"/>
      </patternFill>
    </fill>
    <fill>
      <patternFill patternType="solid">
        <fgColor theme="3" tint="0.79998168889431442"/>
        <bgColor indexed="64"/>
      </patternFill>
    </fill>
  </fills>
  <borders count="70">
    <border>
      <left/>
      <right/>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thin">
        <color indexed="64"/>
      </bottom>
      <diagonal/>
    </border>
    <border>
      <left/>
      <right/>
      <top/>
      <bottom style="medium">
        <color indexed="64"/>
      </bottom>
      <diagonal/>
    </border>
    <border>
      <left/>
      <right/>
      <top style="medium">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style="thin">
        <color indexed="64"/>
      </bottom>
      <diagonal/>
    </border>
    <border>
      <left/>
      <right style="medium">
        <color indexed="64"/>
      </right>
      <top style="thin">
        <color indexed="64"/>
      </top>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style="thin">
        <color indexed="64"/>
      </bottom>
      <diagonal/>
    </border>
    <border>
      <left style="medium">
        <color indexed="64"/>
      </left>
      <right/>
      <top/>
      <bottom style="medium">
        <color indexed="64"/>
      </bottom>
      <diagonal/>
    </border>
    <border>
      <left/>
      <right/>
      <top style="medium">
        <color indexed="64"/>
      </top>
      <bottom style="medium">
        <color indexed="64"/>
      </bottom>
      <diagonal/>
    </border>
    <border>
      <left style="thin">
        <color indexed="64"/>
      </left>
      <right style="medium">
        <color indexed="64"/>
      </right>
      <top style="thin">
        <color indexed="64"/>
      </top>
      <bottom/>
      <diagonal/>
    </border>
    <border>
      <left/>
      <right style="medium">
        <color indexed="64"/>
      </right>
      <top/>
      <bottom style="medium">
        <color indexed="64"/>
      </bottom>
      <diagonal/>
    </border>
    <border>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medium">
        <color indexed="64"/>
      </left>
      <right/>
      <top style="double">
        <color indexed="64"/>
      </top>
      <bottom style="medium">
        <color indexed="64"/>
      </bottom>
      <diagonal/>
    </border>
    <border>
      <left style="medium">
        <color indexed="64"/>
      </left>
      <right/>
      <top style="medium">
        <color indexed="64"/>
      </top>
      <bottom/>
      <diagonal/>
    </border>
    <border>
      <left style="medium">
        <color indexed="64"/>
      </left>
      <right/>
      <top/>
      <bottom style="thin">
        <color indexed="64"/>
      </bottom>
      <diagonal/>
    </border>
    <border>
      <left/>
      <right style="thin">
        <color indexed="64"/>
      </right>
      <top style="thin">
        <color indexed="64"/>
      </top>
      <bottom style="double">
        <color indexed="64"/>
      </bottom>
      <diagonal/>
    </border>
    <border>
      <left style="medium">
        <color indexed="64"/>
      </left>
      <right/>
      <top/>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style="medium">
        <color indexed="64"/>
      </top>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rgb="FF000000"/>
      </top>
      <bottom style="thin">
        <color indexed="64"/>
      </bottom>
      <diagonal/>
    </border>
    <border>
      <left/>
      <right/>
      <top style="medium">
        <color rgb="FF000000"/>
      </top>
      <bottom style="thin">
        <color indexed="64"/>
      </bottom>
      <diagonal/>
    </border>
    <border>
      <left/>
      <right style="medium">
        <color indexed="64"/>
      </right>
      <top style="medium">
        <color rgb="FF000000"/>
      </top>
      <bottom style="thin">
        <color indexed="64"/>
      </bottom>
      <diagonal/>
    </border>
    <border>
      <left/>
      <right style="medium">
        <color rgb="FF000000"/>
      </right>
      <top style="medium">
        <color rgb="FF000000"/>
      </top>
      <bottom style="thin">
        <color indexed="64"/>
      </bottom>
      <diagonal/>
    </border>
    <border>
      <left style="thin">
        <color indexed="64"/>
      </left>
      <right style="medium">
        <color rgb="FF000000"/>
      </right>
      <top style="thin">
        <color indexed="64"/>
      </top>
      <bottom/>
      <diagonal/>
    </border>
    <border>
      <left style="thin">
        <color indexed="64"/>
      </left>
      <right style="medium">
        <color rgb="FF000000"/>
      </right>
      <top/>
      <bottom style="thin">
        <color indexed="64"/>
      </bottom>
      <diagonal/>
    </border>
    <border>
      <left/>
      <right style="medium">
        <color rgb="FF000000"/>
      </right>
      <top style="thin">
        <color indexed="64"/>
      </top>
      <bottom/>
      <diagonal/>
    </border>
    <border>
      <left/>
      <right style="medium">
        <color rgb="FF000000"/>
      </right>
      <top style="thin">
        <color indexed="64"/>
      </top>
      <bottom style="double">
        <color indexed="64"/>
      </bottom>
      <diagonal/>
    </border>
    <border>
      <left/>
      <right style="medium">
        <color rgb="FF000000"/>
      </right>
      <top/>
      <bottom style="medium">
        <color indexed="64"/>
      </bottom>
      <diagonal/>
    </border>
    <border>
      <left/>
      <right/>
      <top style="medium">
        <color indexed="64"/>
      </top>
      <bottom style="medium">
        <color rgb="FF000000"/>
      </bottom>
      <diagonal/>
    </border>
    <border>
      <left style="thin">
        <color indexed="64"/>
      </left>
      <right/>
      <top style="medium">
        <color indexed="64"/>
      </top>
      <bottom style="medium">
        <color rgb="FF000000"/>
      </bottom>
      <diagonal/>
    </border>
    <border>
      <left style="thin">
        <color indexed="64"/>
      </left>
      <right style="medium">
        <color indexed="64"/>
      </right>
      <top style="medium">
        <color indexed="64"/>
      </top>
      <bottom style="medium">
        <color rgb="FF000000"/>
      </bottom>
      <diagonal/>
    </border>
    <border>
      <left/>
      <right style="thin">
        <color indexed="64"/>
      </right>
      <top style="medium">
        <color indexed="64"/>
      </top>
      <bottom style="medium">
        <color rgb="FF000000"/>
      </bottom>
      <diagonal/>
    </border>
    <border>
      <left/>
      <right style="medium">
        <color rgb="FF000000"/>
      </right>
      <top style="medium">
        <color indexed="64"/>
      </top>
      <bottom style="medium">
        <color rgb="FF000000"/>
      </bottom>
      <diagonal/>
    </border>
    <border>
      <left/>
      <right style="medium">
        <color indexed="64"/>
      </right>
      <top style="double">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top style="medium">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thin">
        <color indexed="64"/>
      </right>
      <top style="double">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top/>
      <bottom style="double">
        <color indexed="64"/>
      </bottom>
      <diagonal/>
    </border>
  </borders>
  <cellStyleXfs count="10">
    <xf numFmtId="0" fontId="0" fillId="0" borderId="0">
      <alignment vertical="center"/>
    </xf>
    <xf numFmtId="38" fontId="11" fillId="0" borderId="0" applyFont="0" applyFill="0" applyBorder="0" applyAlignment="0" applyProtection="0">
      <alignment vertical="center"/>
    </xf>
    <xf numFmtId="38" fontId="6" fillId="0" borderId="0" applyFont="0" applyFill="0" applyBorder="0" applyAlignment="0" applyProtection="0"/>
    <xf numFmtId="6" fontId="1" fillId="0" borderId="0" applyFont="0" applyFill="0" applyBorder="0" applyAlignment="0" applyProtection="0">
      <alignment vertical="center"/>
    </xf>
    <xf numFmtId="0" fontId="11" fillId="0" borderId="0">
      <alignment vertical="center"/>
    </xf>
    <xf numFmtId="0" fontId="5" fillId="0" borderId="0">
      <alignment vertical="center"/>
    </xf>
    <xf numFmtId="0" fontId="6" fillId="0" borderId="0"/>
    <xf numFmtId="0" fontId="10" fillId="0" borderId="0"/>
    <xf numFmtId="6" fontId="1" fillId="0" borderId="0" applyFont="0" applyFill="0" applyBorder="0" applyAlignment="0" applyProtection="0">
      <alignment vertical="center"/>
    </xf>
    <xf numFmtId="38" fontId="1" fillId="0" borderId="0" applyFont="0" applyFill="0" applyBorder="0" applyAlignment="0" applyProtection="0">
      <alignment vertical="center"/>
    </xf>
  </cellStyleXfs>
  <cellXfs count="455">
    <xf numFmtId="0" fontId="0" fillId="0" borderId="0" xfId="0">
      <alignment vertical="center"/>
    </xf>
    <xf numFmtId="0" fontId="6" fillId="0" borderId="0" xfId="0" applyFont="1" applyAlignment="1">
      <alignment vertical="top"/>
    </xf>
    <xf numFmtId="0" fontId="6" fillId="0" borderId="0" xfId="0" applyFont="1" applyAlignment="1"/>
    <xf numFmtId="0" fontId="6" fillId="0" borderId="5" xfId="0" applyFont="1" applyBorder="1" applyAlignment="1"/>
    <xf numFmtId="0" fontId="6" fillId="0" borderId="5" xfId="0" applyFont="1" applyBorder="1">
      <alignment vertical="center"/>
    </xf>
    <xf numFmtId="0" fontId="6" fillId="3" borderId="13" xfId="0" applyFont="1" applyFill="1" applyBorder="1" applyAlignment="1">
      <alignment horizontal="right"/>
    </xf>
    <xf numFmtId="0" fontId="6" fillId="0" borderId="4" xfId="0" applyFont="1" applyBorder="1">
      <alignment vertical="center"/>
    </xf>
    <xf numFmtId="0" fontId="6" fillId="0" borderId="4" xfId="0" applyFont="1" applyBorder="1" applyAlignment="1"/>
    <xf numFmtId="0" fontId="6" fillId="0" borderId="0" xfId="0" applyFont="1" applyAlignment="1">
      <alignment horizontal="center"/>
    </xf>
    <xf numFmtId="0" fontId="6" fillId="0" borderId="0" xfId="0" applyFont="1" applyAlignment="1">
      <alignment horizontal="right"/>
    </xf>
    <xf numFmtId="0" fontId="6" fillId="0" borderId="0" xfId="0" applyFont="1">
      <alignment vertical="center"/>
    </xf>
    <xf numFmtId="0" fontId="6" fillId="7" borderId="14" xfId="0" applyFont="1" applyFill="1" applyBorder="1" applyAlignment="1" applyProtection="1">
      <protection locked="0"/>
    </xf>
    <xf numFmtId="0" fontId="6" fillId="7" borderId="34" xfId="0" applyFont="1" applyFill="1" applyBorder="1" applyAlignment="1" applyProtection="1">
      <protection locked="0"/>
    </xf>
    <xf numFmtId="178" fontId="6" fillId="7" borderId="0" xfId="0" applyNumberFormat="1" applyFont="1" applyFill="1" applyAlignment="1" applyProtection="1">
      <protection locked="0"/>
    </xf>
    <xf numFmtId="0" fontId="6" fillId="0" borderId="48" xfId="0" applyFont="1" applyBorder="1" applyAlignment="1">
      <alignment horizontal="center"/>
    </xf>
    <xf numFmtId="0" fontId="6" fillId="0" borderId="14" xfId="0" applyFont="1" applyBorder="1" applyAlignment="1"/>
    <xf numFmtId="0" fontId="6" fillId="0" borderId="35" xfId="0" applyFont="1" applyBorder="1" applyAlignment="1">
      <alignment horizontal="right"/>
    </xf>
    <xf numFmtId="0" fontId="6" fillId="0" borderId="36" xfId="0" applyFont="1" applyBorder="1" applyAlignment="1">
      <alignment horizontal="right"/>
    </xf>
    <xf numFmtId="0" fontId="6" fillId="0" borderId="21" xfId="0" applyFont="1" applyBorder="1" applyAlignment="1">
      <alignment horizontal="right"/>
    </xf>
    <xf numFmtId="0" fontId="6" fillId="0" borderId="4" xfId="0" applyFont="1" applyBorder="1" applyAlignment="1">
      <alignment horizontal="left" vertical="center"/>
    </xf>
    <xf numFmtId="3" fontId="6" fillId="0" borderId="0" xfId="0" applyNumberFormat="1" applyFont="1" applyAlignment="1"/>
    <xf numFmtId="0" fontId="6" fillId="3" borderId="32" xfId="0" applyFont="1" applyFill="1" applyBorder="1" applyAlignment="1">
      <alignment horizontal="right"/>
    </xf>
    <xf numFmtId="180" fontId="6" fillId="7" borderId="11" xfId="0" applyNumberFormat="1" applyFont="1" applyFill="1" applyBorder="1" applyAlignment="1" applyProtection="1">
      <protection locked="0"/>
    </xf>
    <xf numFmtId="20" fontId="6" fillId="7" borderId="11" xfId="0" applyNumberFormat="1" applyFont="1" applyFill="1" applyBorder="1" applyAlignment="1" applyProtection="1">
      <protection locked="0"/>
    </xf>
    <xf numFmtId="180" fontId="6" fillId="7" borderId="32" xfId="0" applyNumberFormat="1" applyFont="1" applyFill="1" applyBorder="1" applyAlignment="1" applyProtection="1">
      <protection locked="0"/>
    </xf>
    <xf numFmtId="180" fontId="6" fillId="7" borderId="33" xfId="0" applyNumberFormat="1" applyFont="1" applyFill="1" applyBorder="1" applyAlignment="1" applyProtection="1">
      <protection locked="0"/>
    </xf>
    <xf numFmtId="180" fontId="6" fillId="0" borderId="11" xfId="0" applyNumberFormat="1" applyFont="1" applyBorder="1" applyAlignment="1"/>
    <xf numFmtId="20" fontId="6" fillId="0" borderId="11" xfId="0" applyNumberFormat="1" applyFont="1" applyBorder="1" applyAlignment="1"/>
    <xf numFmtId="179" fontId="6" fillId="0" borderId="11" xfId="0" applyNumberFormat="1" applyFont="1" applyBorder="1" applyAlignment="1"/>
    <xf numFmtId="20" fontId="6" fillId="0" borderId="33" xfId="0" applyNumberFormat="1" applyFont="1" applyBorder="1" applyAlignment="1"/>
    <xf numFmtId="179" fontId="6" fillId="0" borderId="6" xfId="0" applyNumberFormat="1" applyFont="1" applyBorder="1" applyAlignment="1"/>
    <xf numFmtId="182" fontId="6" fillId="0" borderId="48" xfId="1" applyNumberFormat="1" applyFont="1" applyFill="1" applyBorder="1" applyAlignment="1" applyProtection="1"/>
    <xf numFmtId="182" fontId="6" fillId="0" borderId="7" xfId="0" applyNumberFormat="1" applyFont="1" applyBorder="1">
      <alignment vertical="center"/>
    </xf>
    <xf numFmtId="178" fontId="6" fillId="0" borderId="0" xfId="0" applyNumberFormat="1" applyFont="1">
      <alignment vertical="center"/>
    </xf>
    <xf numFmtId="178" fontId="6" fillId="0" borderId="19" xfId="0" applyNumberFormat="1" applyFont="1" applyBorder="1">
      <alignment vertical="center"/>
    </xf>
    <xf numFmtId="0" fontId="6" fillId="0" borderId="0" xfId="0" quotePrefix="1" applyFont="1" applyAlignment="1"/>
    <xf numFmtId="0" fontId="6" fillId="0" borderId="0" xfId="0" applyFont="1" applyProtection="1">
      <alignment vertical="center"/>
      <protection locked="0"/>
    </xf>
    <xf numFmtId="0" fontId="6" fillId="7" borderId="2" xfId="7" applyFont="1" applyFill="1" applyBorder="1" applyAlignment="1" applyProtection="1">
      <alignment horizontal="center" vertical="center"/>
      <protection locked="0"/>
    </xf>
    <xf numFmtId="0" fontId="6" fillId="7" borderId="2" xfId="7" applyFont="1" applyFill="1" applyBorder="1" applyAlignment="1" applyProtection="1">
      <alignment vertical="center"/>
      <protection locked="0"/>
    </xf>
    <xf numFmtId="178" fontId="6" fillId="7" borderId="2" xfId="7" applyNumberFormat="1" applyFont="1" applyFill="1" applyBorder="1" applyAlignment="1" applyProtection="1">
      <alignment vertical="center"/>
      <protection locked="0"/>
    </xf>
    <xf numFmtId="0" fontId="6" fillId="0" borderId="0" xfId="7" applyFont="1" applyAlignment="1">
      <alignment vertical="center"/>
    </xf>
    <xf numFmtId="0" fontId="6" fillId="0" borderId="0" xfId="7" applyFont="1" applyAlignment="1">
      <alignment horizontal="center" vertical="center"/>
    </xf>
    <xf numFmtId="180" fontId="6" fillId="7" borderId="12" xfId="0" applyNumberFormat="1" applyFont="1" applyFill="1" applyBorder="1" applyAlignment="1" applyProtection="1">
      <protection locked="0"/>
    </xf>
    <xf numFmtId="186" fontId="6" fillId="7" borderId="12" xfId="0" applyNumberFormat="1" applyFont="1" applyFill="1" applyBorder="1" applyAlignment="1" applyProtection="1">
      <protection locked="0"/>
    </xf>
    <xf numFmtId="180" fontId="6" fillId="7" borderId="15" xfId="0" applyNumberFormat="1" applyFont="1" applyFill="1" applyBorder="1" applyAlignment="1" applyProtection="1">
      <protection locked="0"/>
    </xf>
    <xf numFmtId="180" fontId="6" fillId="7" borderId="30" xfId="0" applyNumberFormat="1" applyFont="1" applyFill="1" applyBorder="1" applyAlignment="1" applyProtection="1">
      <protection locked="0"/>
    </xf>
    <xf numFmtId="186" fontId="6" fillId="7" borderId="30" xfId="0" applyNumberFormat="1" applyFont="1" applyFill="1" applyBorder="1" applyAlignment="1" applyProtection="1">
      <protection locked="0"/>
    </xf>
    <xf numFmtId="20" fontId="6" fillId="3" borderId="12" xfId="0" applyNumberFormat="1" applyFont="1" applyFill="1" applyBorder="1" applyAlignment="1"/>
    <xf numFmtId="187" fontId="6" fillId="3" borderId="12" xfId="0" applyNumberFormat="1" applyFont="1" applyFill="1" applyBorder="1" applyAlignment="1"/>
    <xf numFmtId="180" fontId="6" fillId="0" borderId="33" xfId="0" applyNumberFormat="1" applyFont="1" applyBorder="1" applyAlignment="1"/>
    <xf numFmtId="20" fontId="6" fillId="3" borderId="30" xfId="0" applyNumberFormat="1" applyFont="1" applyFill="1" applyBorder="1" applyAlignment="1"/>
    <xf numFmtId="187" fontId="6" fillId="3" borderId="30" xfId="0" applyNumberFormat="1" applyFont="1" applyFill="1" applyBorder="1" applyAlignment="1"/>
    <xf numFmtId="180" fontId="6" fillId="0" borderId="6" xfId="0" applyNumberFormat="1" applyFont="1" applyBorder="1" applyAlignment="1"/>
    <xf numFmtId="20" fontId="6" fillId="3" borderId="22" xfId="0" applyNumberFormat="1" applyFont="1" applyFill="1" applyBorder="1" applyAlignment="1"/>
    <xf numFmtId="188" fontId="6" fillId="3" borderId="22" xfId="0" applyNumberFormat="1" applyFont="1" applyFill="1" applyBorder="1" applyAlignment="1"/>
    <xf numFmtId="186" fontId="6" fillId="0" borderId="12" xfId="0" applyNumberFormat="1" applyFont="1" applyBorder="1" applyAlignment="1">
      <alignment wrapText="1"/>
    </xf>
    <xf numFmtId="186" fontId="6" fillId="3" borderId="12" xfId="0" applyNumberFormat="1" applyFont="1" applyFill="1" applyBorder="1" applyAlignment="1"/>
    <xf numFmtId="186" fontId="6" fillId="0" borderId="30" xfId="0" applyNumberFormat="1" applyFont="1" applyBorder="1" applyAlignment="1">
      <alignment wrapText="1"/>
    </xf>
    <xf numFmtId="186" fontId="6" fillId="3" borderId="30" xfId="0" applyNumberFormat="1" applyFont="1" applyFill="1" applyBorder="1" applyAlignment="1"/>
    <xf numFmtId="186" fontId="6" fillId="3" borderId="22" xfId="0" applyNumberFormat="1" applyFont="1" applyFill="1" applyBorder="1" applyAlignment="1"/>
    <xf numFmtId="3" fontId="6" fillId="0" borderId="0" xfId="0" applyNumberFormat="1" applyFont="1">
      <alignment vertical="center"/>
    </xf>
    <xf numFmtId="0" fontId="15" fillId="0" borderId="0" xfId="0" applyFont="1">
      <alignment vertical="center"/>
    </xf>
    <xf numFmtId="0" fontId="6" fillId="0" borderId="0" xfId="0" applyFont="1" applyAlignment="1">
      <alignment horizontal="left"/>
    </xf>
    <xf numFmtId="0" fontId="6" fillId="0" borderId="0" xfId="0" applyFont="1" applyAlignment="1">
      <alignment horizontal="centerContinuous"/>
    </xf>
    <xf numFmtId="40" fontId="6" fillId="0" borderId="0" xfId="1" applyNumberFormat="1" applyFont="1" applyFill="1" applyBorder="1" applyAlignment="1" applyProtection="1"/>
    <xf numFmtId="183" fontId="6" fillId="0" borderId="7" xfId="0" applyNumberFormat="1" applyFont="1" applyBorder="1" applyAlignment="1"/>
    <xf numFmtId="178" fontId="6" fillId="0" borderId="0" xfId="0" applyNumberFormat="1" applyFont="1" applyAlignment="1"/>
    <xf numFmtId="178" fontId="6" fillId="0" borderId="6" xfId="0" applyNumberFormat="1" applyFont="1" applyBorder="1" applyAlignment="1"/>
    <xf numFmtId="187" fontId="6" fillId="7" borderId="12" xfId="0" applyNumberFormat="1" applyFont="1" applyFill="1" applyBorder="1" applyAlignment="1">
      <alignment horizontal="center"/>
    </xf>
    <xf numFmtId="187" fontId="6" fillId="7" borderId="12" xfId="0" applyNumberFormat="1" applyFont="1" applyFill="1" applyBorder="1" applyAlignment="1" applyProtection="1">
      <protection locked="0"/>
    </xf>
    <xf numFmtId="0" fontId="6" fillId="7" borderId="26" xfId="0" applyFont="1" applyFill="1" applyBorder="1" applyAlignment="1" applyProtection="1">
      <protection locked="0"/>
    </xf>
    <xf numFmtId="6" fontId="6" fillId="7" borderId="26" xfId="8" applyFont="1" applyFill="1" applyBorder="1" applyAlignment="1" applyProtection="1">
      <protection locked="0"/>
    </xf>
    <xf numFmtId="6" fontId="6" fillId="7" borderId="11" xfId="8" applyFont="1" applyFill="1" applyBorder="1" applyAlignment="1" applyProtection="1">
      <protection locked="0"/>
    </xf>
    <xf numFmtId="187" fontId="6" fillId="7" borderId="30" xfId="0" applyNumberFormat="1" applyFont="1" applyFill="1" applyBorder="1" applyAlignment="1" applyProtection="1">
      <protection locked="0"/>
    </xf>
    <xf numFmtId="0" fontId="6" fillId="7" borderId="55" xfId="0" applyFont="1" applyFill="1" applyBorder="1" applyAlignment="1" applyProtection="1">
      <protection locked="0"/>
    </xf>
    <xf numFmtId="6" fontId="6" fillId="7" borderId="55" xfId="8" applyFont="1" applyFill="1" applyBorder="1" applyAlignment="1" applyProtection="1">
      <protection locked="0"/>
    </xf>
    <xf numFmtId="6" fontId="6" fillId="7" borderId="33" xfId="8" applyFont="1" applyFill="1" applyBorder="1" applyAlignment="1" applyProtection="1">
      <protection locked="0"/>
    </xf>
    <xf numFmtId="6" fontId="6" fillId="0" borderId="11" xfId="8" applyFont="1" applyFill="1" applyBorder="1" applyAlignment="1" applyProtection="1"/>
    <xf numFmtId="6" fontId="6" fillId="0" borderId="33" xfId="8" applyFont="1" applyFill="1" applyBorder="1" applyAlignment="1" applyProtection="1"/>
    <xf numFmtId="0" fontId="6" fillId="3" borderId="6" xfId="0" applyFont="1" applyFill="1" applyBorder="1" applyAlignment="1"/>
    <xf numFmtId="6" fontId="6" fillId="3" borderId="6" xfId="0" applyNumberFormat="1" applyFont="1" applyFill="1" applyBorder="1" applyAlignment="1"/>
    <xf numFmtId="180" fontId="6" fillId="7" borderId="2" xfId="0" applyNumberFormat="1" applyFont="1" applyFill="1" applyBorder="1" applyProtection="1">
      <alignment vertical="center"/>
      <protection locked="0"/>
    </xf>
    <xf numFmtId="0" fontId="6" fillId="7" borderId="14" xfId="0" applyFont="1" applyFill="1" applyBorder="1" applyAlignment="1"/>
    <xf numFmtId="6" fontId="6" fillId="0" borderId="26" xfId="8" applyFont="1" applyFill="1" applyBorder="1" applyAlignment="1" applyProtection="1"/>
    <xf numFmtId="6" fontId="6" fillId="0" borderId="55" xfId="8" applyFont="1" applyFill="1" applyBorder="1" applyAlignment="1" applyProtection="1"/>
    <xf numFmtId="0" fontId="6" fillId="3" borderId="62" xfId="0" applyFont="1" applyFill="1" applyBorder="1" applyAlignment="1"/>
    <xf numFmtId="0" fontId="6" fillId="0" borderId="0" xfId="0" applyFont="1" applyAlignment="1">
      <alignment horizontal="left" vertical="center"/>
    </xf>
    <xf numFmtId="0" fontId="6" fillId="0" borderId="0" xfId="0" applyFont="1" applyAlignment="1">
      <alignment horizontal="center" vertical="center"/>
    </xf>
    <xf numFmtId="0" fontId="6" fillId="7" borderId="2" xfId="0" applyFont="1" applyFill="1" applyBorder="1" applyProtection="1">
      <alignment vertical="center"/>
      <protection locked="0"/>
    </xf>
    <xf numFmtId="0" fontId="6" fillId="8" borderId="2" xfId="0" applyFont="1" applyFill="1" applyBorder="1" applyProtection="1">
      <alignment vertical="center"/>
      <protection locked="0"/>
    </xf>
    <xf numFmtId="0" fontId="6" fillId="0" borderId="0" xfId="0" applyFont="1" applyAlignment="1">
      <alignment vertical="center" wrapText="1"/>
    </xf>
    <xf numFmtId="0" fontId="6" fillId="0" borderId="0" xfId="0" quotePrefix="1" applyFont="1" applyAlignment="1">
      <alignment wrapText="1"/>
    </xf>
    <xf numFmtId="189" fontId="6" fillId="7" borderId="14" xfId="0" applyNumberFormat="1" applyFont="1" applyFill="1" applyBorder="1" applyAlignment="1" applyProtection="1">
      <alignment horizontal="center"/>
      <protection locked="0"/>
    </xf>
    <xf numFmtId="180" fontId="6" fillId="7" borderId="69" xfId="0" applyNumberFormat="1" applyFont="1" applyFill="1" applyBorder="1" applyAlignment="1" applyProtection="1">
      <protection locked="0"/>
    </xf>
    <xf numFmtId="180" fontId="6" fillId="7" borderId="4" xfId="0" applyNumberFormat="1" applyFont="1" applyFill="1" applyBorder="1" applyAlignment="1" applyProtection="1">
      <protection locked="0"/>
    </xf>
    <xf numFmtId="0" fontId="8" fillId="0" borderId="0" xfId="0" applyFont="1" applyAlignment="1"/>
    <xf numFmtId="0" fontId="8" fillId="0" borderId="0" xfId="0" applyFont="1">
      <alignment vertical="center"/>
    </xf>
    <xf numFmtId="177" fontId="7" fillId="0" borderId="0" xfId="0" applyNumberFormat="1" applyFont="1" applyAlignment="1">
      <alignment horizontal="center"/>
    </xf>
    <xf numFmtId="0" fontId="6" fillId="0" borderId="5" xfId="0" applyFont="1" applyBorder="1" applyAlignment="1">
      <alignment horizontal="right" shrinkToFit="1"/>
    </xf>
    <xf numFmtId="0" fontId="6" fillId="0" borderId="0" xfId="0" applyFont="1" applyAlignment="1">
      <alignment shrinkToFit="1"/>
    </xf>
    <xf numFmtId="0" fontId="6" fillId="0" borderId="0" xfId="0" applyFont="1" applyAlignment="1">
      <alignment horizontal="left" shrinkToFit="1"/>
    </xf>
    <xf numFmtId="0" fontId="6" fillId="2" borderId="28" xfId="0" applyFont="1" applyFill="1" applyBorder="1" applyAlignment="1">
      <alignment horizontal="center"/>
    </xf>
    <xf numFmtId="0" fontId="6" fillId="2" borderId="35" xfId="0" applyFont="1" applyFill="1" applyBorder="1" applyAlignment="1">
      <alignment horizontal="center"/>
    </xf>
    <xf numFmtId="0" fontId="6" fillId="6" borderId="31" xfId="0" applyFont="1" applyFill="1" applyBorder="1" applyAlignment="1">
      <alignment horizontal="center"/>
    </xf>
    <xf numFmtId="0" fontId="6" fillId="2" borderId="36" xfId="0" applyFont="1" applyFill="1" applyBorder="1" applyAlignment="1">
      <alignment horizontal="center"/>
    </xf>
    <xf numFmtId="0" fontId="6" fillId="2" borderId="29" xfId="0" applyFont="1" applyFill="1" applyBorder="1" applyAlignment="1">
      <alignment horizontal="center"/>
    </xf>
    <xf numFmtId="0" fontId="6" fillId="4" borderId="4" xfId="0" applyFont="1" applyFill="1" applyBorder="1" applyAlignment="1">
      <alignment horizontal="center"/>
    </xf>
    <xf numFmtId="0" fontId="6" fillId="2" borderId="11" xfId="0" applyFont="1" applyFill="1" applyBorder="1" applyAlignment="1">
      <alignment horizontal="center"/>
    </xf>
    <xf numFmtId="0" fontId="6" fillId="2" borderId="12" xfId="0" applyFont="1" applyFill="1" applyBorder="1" applyAlignment="1">
      <alignment horizontal="center"/>
    </xf>
    <xf numFmtId="0" fontId="6" fillId="4" borderId="13" xfId="0" applyFont="1" applyFill="1" applyBorder="1" applyAlignment="1">
      <alignment horizontal="center"/>
    </xf>
    <xf numFmtId="0" fontId="6" fillId="3" borderId="11" xfId="0" applyFont="1" applyFill="1" applyBorder="1" applyAlignment="1"/>
    <xf numFmtId="20" fontId="6" fillId="3" borderId="11" xfId="0" applyNumberFormat="1" applyFont="1" applyFill="1" applyBorder="1" applyAlignment="1"/>
    <xf numFmtId="189" fontId="6" fillId="0" borderId="14" xfId="0" applyNumberFormat="1" applyFont="1" applyBorder="1" applyAlignment="1">
      <alignment horizontal="center"/>
    </xf>
    <xf numFmtId="0" fontId="6" fillId="3" borderId="33" xfId="0" applyFont="1" applyFill="1" applyBorder="1" applyAlignment="1"/>
    <xf numFmtId="20" fontId="6" fillId="3" borderId="33" xfId="0" applyNumberFormat="1" applyFont="1" applyFill="1" applyBorder="1" applyAlignment="1"/>
    <xf numFmtId="0" fontId="6" fillId="0" borderId="27" xfId="0" applyFont="1" applyBorder="1" applyAlignment="1">
      <alignment horizontal="center" vertical="center"/>
    </xf>
    <xf numFmtId="0" fontId="6" fillId="0" borderId="53" xfId="0" applyFont="1" applyBorder="1" applyAlignment="1">
      <alignment horizontal="center" vertical="center"/>
    </xf>
    <xf numFmtId="20" fontId="6" fillId="3" borderId="6" xfId="0" applyNumberFormat="1" applyFont="1" applyFill="1" applyBorder="1" applyAlignment="1"/>
    <xf numFmtId="0" fontId="6" fillId="0" borderId="21" xfId="0" applyFont="1" applyBorder="1" applyAlignment="1"/>
    <xf numFmtId="0" fontId="6" fillId="0" borderId="6" xfId="0" applyFont="1" applyBorder="1" applyAlignment="1">
      <alignment horizontal="center"/>
    </xf>
    <xf numFmtId="20" fontId="6" fillId="0" borderId="6" xfId="0" applyNumberFormat="1" applyFont="1" applyBorder="1" applyAlignment="1"/>
    <xf numFmtId="20" fontId="6" fillId="0" borderId="22" xfId="0" applyNumberFormat="1" applyFont="1" applyBorder="1" applyAlignment="1"/>
    <xf numFmtId="0" fontId="6" fillId="0" borderId="47" xfId="0" applyFont="1" applyBorder="1" applyAlignment="1"/>
    <xf numFmtId="0" fontId="6" fillId="0" borderId="23" xfId="0" applyFont="1" applyBorder="1" applyAlignment="1"/>
    <xf numFmtId="0" fontId="6" fillId="0" borderId="54" xfId="0" applyFont="1" applyBorder="1" applyAlignment="1"/>
    <xf numFmtId="0" fontId="6" fillId="0" borderId="48" xfId="0" applyFont="1" applyBorder="1" applyAlignment="1"/>
    <xf numFmtId="181" fontId="6" fillId="0" borderId="48" xfId="1" applyNumberFormat="1" applyFont="1" applyFill="1" applyBorder="1" applyAlignment="1" applyProtection="1"/>
    <xf numFmtId="40" fontId="6" fillId="0" borderId="48" xfId="1" applyNumberFormat="1" applyFont="1" applyFill="1" applyBorder="1" applyAlignment="1" applyProtection="1"/>
    <xf numFmtId="0" fontId="6" fillId="0" borderId="49" xfId="0" applyFont="1" applyBorder="1" applyAlignment="1"/>
    <xf numFmtId="49" fontId="6" fillId="0" borderId="48" xfId="0" quotePrefix="1" applyNumberFormat="1" applyFont="1" applyBorder="1" applyAlignment="1"/>
    <xf numFmtId="0" fontId="6" fillId="0" borderId="50" xfId="0" applyFont="1" applyBorder="1" applyAlignment="1"/>
    <xf numFmtId="0" fontId="6" fillId="0" borderId="48" xfId="0" applyFont="1" applyBorder="1" applyAlignment="1">
      <alignment horizontal="left"/>
    </xf>
    <xf numFmtId="0" fontId="6" fillId="0" borderId="51" xfId="0" applyFont="1" applyBorder="1" applyAlignment="1">
      <alignment horizontal="center"/>
    </xf>
    <xf numFmtId="0" fontId="6" fillId="0" borderId="52" xfId="0" applyFont="1" applyBorder="1">
      <alignment vertical="center"/>
    </xf>
    <xf numFmtId="0" fontId="6" fillId="0" borderId="28" xfId="0" applyFont="1" applyBorder="1">
      <alignment vertical="center"/>
    </xf>
    <xf numFmtId="0" fontId="6" fillId="0" borderId="7" xfId="0" applyFont="1" applyBorder="1">
      <alignment vertical="center"/>
    </xf>
    <xf numFmtId="0" fontId="6" fillId="0" borderId="35" xfId="0" applyFont="1" applyBorder="1">
      <alignment vertical="center"/>
    </xf>
    <xf numFmtId="0" fontId="6" fillId="0" borderId="31" xfId="0" applyFont="1" applyBorder="1">
      <alignment vertical="center"/>
    </xf>
    <xf numFmtId="0" fontId="6" fillId="0" borderId="36" xfId="0" applyFont="1" applyBorder="1">
      <alignment vertical="center"/>
    </xf>
    <xf numFmtId="0" fontId="6" fillId="0" borderId="23" xfId="0" applyFont="1" applyBorder="1">
      <alignment vertical="center"/>
    </xf>
    <xf numFmtId="0" fontId="6" fillId="0" borderId="19" xfId="0" applyFont="1" applyBorder="1">
      <alignment vertical="center"/>
    </xf>
    <xf numFmtId="0" fontId="6" fillId="0" borderId="19" xfId="0" applyFont="1" applyBorder="1" applyAlignment="1"/>
    <xf numFmtId="0" fontId="6" fillId="0" borderId="54" xfId="0" applyFont="1" applyBorder="1">
      <alignment vertical="center"/>
    </xf>
    <xf numFmtId="1" fontId="6" fillId="0" borderId="0" xfId="0" applyNumberFormat="1" applyFont="1">
      <alignment vertical="center"/>
    </xf>
    <xf numFmtId="0" fontId="6" fillId="0" borderId="5" xfId="0" applyFont="1" applyBorder="1" applyAlignment="1">
      <alignment horizontal="center"/>
    </xf>
    <xf numFmtId="176" fontId="8" fillId="0" borderId="0" xfId="0" applyNumberFormat="1" applyFont="1" applyAlignment="1"/>
    <xf numFmtId="0" fontId="6" fillId="0" borderId="5" xfId="0" applyFont="1" applyBorder="1" applyAlignment="1">
      <alignment horizontal="left" vertical="center"/>
    </xf>
    <xf numFmtId="0" fontId="9" fillId="0" borderId="4" xfId="0" applyFont="1" applyBorder="1" applyAlignment="1">
      <alignment horizontal="left" vertical="center"/>
    </xf>
    <xf numFmtId="0" fontId="6" fillId="0" borderId="5" xfId="0" applyFont="1" applyBorder="1" applyAlignment="1">
      <alignment shrinkToFit="1"/>
    </xf>
    <xf numFmtId="0" fontId="6" fillId="6" borderId="25" xfId="7" applyFont="1" applyFill="1" applyBorder="1" applyAlignment="1">
      <alignment vertical="center"/>
    </xf>
    <xf numFmtId="0" fontId="6" fillId="6" borderId="11" xfId="7" applyFont="1" applyFill="1" applyBorder="1" applyAlignment="1">
      <alignment vertical="center"/>
    </xf>
    <xf numFmtId="0" fontId="6" fillId="6" borderId="12" xfId="7" applyFont="1" applyFill="1" applyBorder="1" applyAlignment="1">
      <alignment vertical="center"/>
    </xf>
    <xf numFmtId="0" fontId="6" fillId="6" borderId="3" xfId="7" applyFont="1" applyFill="1" applyBorder="1" applyAlignment="1">
      <alignment vertical="center"/>
    </xf>
    <xf numFmtId="0" fontId="6" fillId="6" borderId="4" xfId="7" applyFont="1" applyFill="1" applyBorder="1" applyAlignment="1">
      <alignment vertical="center"/>
    </xf>
    <xf numFmtId="0" fontId="6" fillId="6" borderId="15" xfId="7" applyFont="1" applyFill="1" applyBorder="1" applyAlignment="1">
      <alignment vertical="center"/>
    </xf>
    <xf numFmtId="0" fontId="6" fillId="0" borderId="25" xfId="7" applyFont="1" applyBorder="1" applyAlignment="1">
      <alignment vertical="center"/>
    </xf>
    <xf numFmtId="0" fontId="6" fillId="0" borderId="11" xfId="7" applyFont="1" applyBorder="1" applyAlignment="1">
      <alignment vertical="center"/>
    </xf>
    <xf numFmtId="0" fontId="6" fillId="0" borderId="12" xfId="7" applyFont="1" applyBorder="1" applyAlignment="1">
      <alignment vertical="center"/>
    </xf>
    <xf numFmtId="0" fontId="6" fillId="0" borderId="16" xfId="7" applyFont="1" applyBorder="1" applyAlignment="1">
      <alignment vertical="center"/>
    </xf>
    <xf numFmtId="0" fontId="6" fillId="0" borderId="8" xfId="7" applyFont="1" applyBorder="1" applyAlignment="1">
      <alignment vertical="center"/>
    </xf>
    <xf numFmtId="0" fontId="6" fillId="0" borderId="10" xfId="7" applyFont="1" applyBorder="1" applyAlignment="1">
      <alignment vertical="center"/>
    </xf>
    <xf numFmtId="0" fontId="6" fillId="0" borderId="5" xfId="7" applyFont="1" applyBorder="1" applyAlignment="1">
      <alignment vertical="center"/>
    </xf>
    <xf numFmtId="0" fontId="6" fillId="0" borderId="17" xfId="7" applyFont="1" applyBorder="1" applyAlignment="1">
      <alignment vertical="center"/>
    </xf>
    <xf numFmtId="0" fontId="6" fillId="6" borderId="26" xfId="7" applyFont="1" applyFill="1" applyBorder="1" applyAlignment="1">
      <alignment horizontal="center" vertical="center"/>
    </xf>
    <xf numFmtId="0" fontId="6" fillId="6" borderId="9" xfId="7" applyFont="1" applyFill="1" applyBorder="1" applyAlignment="1">
      <alignment horizontal="center" vertical="center"/>
    </xf>
    <xf numFmtId="0" fontId="6" fillId="6" borderId="2" xfId="7" applyFont="1" applyFill="1" applyBorder="1" applyAlignment="1">
      <alignment horizontal="center" vertical="center"/>
    </xf>
    <xf numFmtId="0" fontId="6" fillId="0" borderId="2" xfId="7" applyFont="1" applyBorder="1" applyAlignment="1">
      <alignment vertical="center"/>
    </xf>
    <xf numFmtId="184" fontId="6" fillId="0" borderId="0" xfId="0" applyNumberFormat="1" applyFont="1">
      <alignment vertical="center"/>
    </xf>
    <xf numFmtId="56" fontId="6" fillId="0" borderId="0" xfId="0" applyNumberFormat="1" applyFont="1">
      <alignment vertical="center"/>
    </xf>
    <xf numFmtId="184" fontId="6" fillId="0" borderId="0" xfId="7" applyNumberFormat="1" applyFont="1" applyAlignment="1">
      <alignment vertical="center"/>
    </xf>
    <xf numFmtId="0" fontId="6" fillId="7" borderId="2" xfId="7" applyFont="1" applyFill="1" applyBorder="1" applyAlignment="1" applyProtection="1">
      <alignment vertical="center" wrapText="1"/>
      <protection locked="0"/>
    </xf>
    <xf numFmtId="0" fontId="16" fillId="7" borderId="45" xfId="0" applyFont="1" applyFill="1" applyBorder="1" applyAlignment="1" applyProtection="1">
      <alignment wrapText="1"/>
      <protection locked="0"/>
    </xf>
    <xf numFmtId="0" fontId="16" fillId="7" borderId="46" xfId="0" applyFont="1" applyFill="1" applyBorder="1" applyAlignment="1" applyProtection="1">
      <alignment wrapText="1"/>
      <protection locked="0"/>
    </xf>
    <xf numFmtId="0" fontId="6" fillId="7" borderId="2" xfId="7" applyFont="1" applyFill="1" applyBorder="1" applyAlignment="1" applyProtection="1">
      <alignment vertical="center" shrinkToFit="1"/>
      <protection locked="0"/>
    </xf>
    <xf numFmtId="0" fontId="13" fillId="0" borderId="0" xfId="0" applyFont="1">
      <alignment vertical="center"/>
    </xf>
    <xf numFmtId="0" fontId="6" fillId="8" borderId="2" xfId="0" applyFont="1" applyFill="1" applyBorder="1">
      <alignment vertical="center"/>
    </xf>
    <xf numFmtId="0" fontId="6" fillId="0" borderId="2" xfId="0" applyFont="1" applyBorder="1">
      <alignment vertical="center"/>
    </xf>
    <xf numFmtId="0" fontId="6" fillId="0" borderId="2" xfId="0" applyFont="1" applyBorder="1" applyAlignment="1">
      <alignment horizontal="center" vertical="center"/>
    </xf>
    <xf numFmtId="0" fontId="6" fillId="0" borderId="0" xfId="0" applyFont="1" applyAlignment="1">
      <alignment horizontal="right" vertical="center"/>
    </xf>
    <xf numFmtId="0" fontId="6" fillId="4" borderId="9" xfId="0" applyFont="1" applyFill="1" applyBorder="1" applyAlignment="1">
      <alignment horizontal="center"/>
    </xf>
    <xf numFmtId="0" fontId="6" fillId="5" borderId="0" xfId="0" applyFont="1" applyFill="1" applyAlignment="1">
      <alignment horizontal="center"/>
    </xf>
    <xf numFmtId="0" fontId="6" fillId="5" borderId="0" xfId="0" applyFont="1" applyFill="1" applyAlignment="1">
      <alignment horizontal="center" wrapText="1"/>
    </xf>
    <xf numFmtId="0" fontId="6" fillId="0" borderId="0" xfId="0" applyFont="1" applyAlignment="1">
      <alignment wrapText="1"/>
    </xf>
    <xf numFmtId="0" fontId="14" fillId="0" borderId="0" xfId="0" applyFont="1">
      <alignment vertical="center"/>
    </xf>
    <xf numFmtId="0" fontId="6" fillId="0" borderId="18" xfId="0" applyFont="1" applyBorder="1" applyAlignment="1">
      <alignment horizontal="center" vertical="center"/>
    </xf>
    <xf numFmtId="0" fontId="6" fillId="0" borderId="21" xfId="0" applyFont="1" applyBorder="1" applyAlignment="1">
      <alignment horizontal="center" vertical="center"/>
    </xf>
    <xf numFmtId="0" fontId="6" fillId="0" borderId="28" xfId="0" applyFont="1" applyBorder="1" applyAlignment="1">
      <alignment horizontal="left"/>
    </xf>
    <xf numFmtId="0" fontId="6" fillId="0" borderId="7" xfId="0" applyFont="1" applyBorder="1" applyAlignment="1">
      <alignment horizontal="left" shrinkToFit="1"/>
    </xf>
    <xf numFmtId="0" fontId="6" fillId="0" borderId="7" xfId="0" applyFont="1" applyBorder="1" applyAlignment="1">
      <alignment horizontal="left"/>
    </xf>
    <xf numFmtId="0" fontId="6" fillId="0" borderId="31" xfId="0" applyFont="1" applyBorder="1" applyAlignment="1">
      <alignment horizontal="left"/>
    </xf>
    <xf numFmtId="0" fontId="6" fillId="0" borderId="18" xfId="0" applyFont="1" applyBorder="1" applyAlignment="1">
      <alignment horizontal="left"/>
    </xf>
    <xf numFmtId="0" fontId="6" fillId="0" borderId="6" xfId="0" applyFont="1" applyBorder="1" applyAlignment="1">
      <alignment horizontal="left" shrinkToFit="1"/>
    </xf>
    <xf numFmtId="0" fontId="6" fillId="0" borderId="6" xfId="0" applyFont="1" applyBorder="1" applyAlignment="1">
      <alignment horizontal="left"/>
    </xf>
    <xf numFmtId="40" fontId="6" fillId="0" borderId="0" xfId="1" applyNumberFormat="1" applyFont="1" applyFill="1" applyAlignment="1" applyProtection="1"/>
    <xf numFmtId="0" fontId="6" fillId="5" borderId="0" xfId="0" applyFont="1" applyFill="1" applyAlignment="1"/>
    <xf numFmtId="0" fontId="6" fillId="5" borderId="26" xfId="0" applyFont="1" applyFill="1" applyBorder="1" applyAlignment="1">
      <alignment horizontal="center"/>
    </xf>
    <xf numFmtId="6" fontId="6" fillId="0" borderId="12" xfId="8" applyFont="1" applyFill="1" applyBorder="1" applyAlignment="1" applyProtection="1"/>
    <xf numFmtId="6" fontId="6" fillId="0" borderId="30" xfId="8" applyFont="1" applyFill="1" applyBorder="1" applyAlignment="1" applyProtection="1"/>
    <xf numFmtId="0" fontId="6" fillId="5" borderId="12" xfId="0" applyFont="1" applyFill="1" applyBorder="1" applyAlignment="1">
      <alignment horizontal="center"/>
    </xf>
    <xf numFmtId="0" fontId="6" fillId="0" borderId="14" xfId="0" applyFont="1" applyBorder="1" applyAlignment="1">
      <alignment horizontal="center"/>
    </xf>
    <xf numFmtId="0" fontId="6" fillId="0" borderId="34" xfId="0" applyFont="1" applyBorder="1" applyAlignment="1">
      <alignment horizontal="center"/>
    </xf>
    <xf numFmtId="0" fontId="6" fillId="0" borderId="35" xfId="0" applyFont="1" applyBorder="1" applyAlignment="1">
      <alignment horizontal="left"/>
    </xf>
    <xf numFmtId="0" fontId="6" fillId="0" borderId="36" xfId="0" applyFont="1" applyBorder="1" applyAlignment="1">
      <alignment horizontal="left"/>
    </xf>
    <xf numFmtId="0" fontId="6" fillId="0" borderId="21" xfId="0" applyFont="1" applyBorder="1" applyAlignment="1">
      <alignment horizontal="left"/>
    </xf>
    <xf numFmtId="0" fontId="6" fillId="0" borderId="5" xfId="0" applyFont="1" applyBorder="1" applyAlignment="1">
      <alignment horizontal="center" shrinkToFit="1"/>
    </xf>
    <xf numFmtId="0" fontId="6" fillId="7" borderId="14" xfId="0" applyFont="1" applyFill="1" applyBorder="1" applyAlignment="1" applyProtection="1">
      <alignment horizontal="center"/>
      <protection locked="0"/>
    </xf>
    <xf numFmtId="0" fontId="6" fillId="4" borderId="17" xfId="0" applyFont="1" applyFill="1" applyBorder="1" applyAlignment="1">
      <alignment horizontal="center"/>
    </xf>
    <xf numFmtId="0" fontId="6" fillId="4" borderId="0" xfId="0" applyFont="1" applyFill="1" applyAlignment="1">
      <alignment horizontal="center"/>
    </xf>
    <xf numFmtId="0" fontId="6" fillId="4" borderId="8" xfId="0" applyFont="1" applyFill="1" applyBorder="1" applyAlignment="1">
      <alignment horizontal="center"/>
    </xf>
    <xf numFmtId="0" fontId="6" fillId="5" borderId="9" xfId="0" applyFont="1" applyFill="1" applyBorder="1" applyAlignment="1">
      <alignment horizontal="center"/>
    </xf>
    <xf numFmtId="0" fontId="6" fillId="5" borderId="9" xfId="0" applyFont="1" applyFill="1" applyBorder="1" applyAlignment="1">
      <alignment horizontal="center" wrapText="1"/>
    </xf>
    <xf numFmtId="180" fontId="6" fillId="7" borderId="11" xfId="0" applyNumberFormat="1" applyFont="1" applyFill="1" applyBorder="1" applyAlignment="1"/>
    <xf numFmtId="180" fontId="6" fillId="7" borderId="12" xfId="0" applyNumberFormat="1" applyFont="1" applyFill="1" applyBorder="1" applyAlignment="1"/>
    <xf numFmtId="20" fontId="6" fillId="7" borderId="11" xfId="0" applyNumberFormat="1" applyFont="1" applyFill="1" applyBorder="1" applyAlignment="1"/>
    <xf numFmtId="186" fontId="6" fillId="7" borderId="12" xfId="0" applyNumberFormat="1" applyFont="1" applyFill="1" applyBorder="1" applyAlignment="1"/>
    <xf numFmtId="180" fontId="6" fillId="7" borderId="15" xfId="0" applyNumberFormat="1" applyFont="1" applyFill="1" applyBorder="1" applyAlignment="1"/>
    <xf numFmtId="187" fontId="6" fillId="7" borderId="26" xfId="0" applyNumberFormat="1" applyFont="1" applyFill="1" applyBorder="1" applyAlignment="1">
      <alignment horizontal="center"/>
    </xf>
    <xf numFmtId="180" fontId="6" fillId="7" borderId="33" xfId="0" applyNumberFormat="1" applyFont="1" applyFill="1" applyBorder="1" applyAlignment="1"/>
    <xf numFmtId="180" fontId="6" fillId="7" borderId="30" xfId="0" applyNumberFormat="1" applyFont="1" applyFill="1" applyBorder="1" applyAlignment="1"/>
    <xf numFmtId="187" fontId="6" fillId="7" borderId="55" xfId="0" applyNumberFormat="1" applyFont="1" applyFill="1" applyBorder="1" applyAlignment="1">
      <alignment horizontal="center"/>
    </xf>
    <xf numFmtId="186" fontId="6" fillId="7" borderId="30" xfId="0" applyNumberFormat="1" applyFont="1" applyFill="1" applyBorder="1" applyAlignment="1"/>
    <xf numFmtId="20" fontId="6" fillId="3" borderId="18" xfId="0" applyNumberFormat="1" applyFont="1" applyFill="1" applyBorder="1" applyAlignment="1"/>
    <xf numFmtId="0" fontId="6" fillId="3" borderId="64" xfId="0" applyFont="1" applyFill="1" applyBorder="1" applyAlignment="1"/>
    <xf numFmtId="20" fontId="6" fillId="3" borderId="22" xfId="0" applyNumberFormat="1" applyFont="1" applyFill="1" applyBorder="1" applyAlignment="1">
      <alignment vertical="top" wrapText="1"/>
    </xf>
    <xf numFmtId="0" fontId="6" fillId="0" borderId="0" xfId="0" applyFont="1" applyAlignment="1">
      <alignment vertical="top" wrapText="1"/>
    </xf>
    <xf numFmtId="178" fontId="6" fillId="7" borderId="0" xfId="0" applyNumberFormat="1" applyFont="1" applyFill="1" applyAlignment="1"/>
    <xf numFmtId="0" fontId="6" fillId="0" borderId="6" xfId="0" applyFont="1" applyBorder="1">
      <alignment vertical="center"/>
    </xf>
    <xf numFmtId="0" fontId="0" fillId="10" borderId="0" xfId="0" applyFill="1">
      <alignment vertical="center"/>
    </xf>
    <xf numFmtId="38" fontId="6" fillId="7" borderId="0" xfId="9" applyFont="1" applyFill="1" applyBorder="1" applyProtection="1">
      <alignment vertical="center"/>
      <protection locked="0"/>
    </xf>
    <xf numFmtId="189" fontId="6" fillId="7" borderId="14" xfId="0" applyNumberFormat="1" applyFont="1" applyFill="1" applyBorder="1" applyAlignment="1">
      <alignment horizontal="center"/>
    </xf>
    <xf numFmtId="0" fontId="16" fillId="7" borderId="45" xfId="0" applyFont="1" applyFill="1" applyBorder="1" applyAlignment="1">
      <alignment wrapText="1"/>
    </xf>
    <xf numFmtId="180" fontId="6" fillId="7" borderId="4" xfId="0" applyNumberFormat="1" applyFont="1" applyFill="1" applyBorder="1" applyAlignment="1"/>
    <xf numFmtId="180" fontId="6" fillId="7" borderId="32" xfId="0" applyNumberFormat="1" applyFont="1" applyFill="1" applyBorder="1" applyAlignment="1"/>
    <xf numFmtId="180" fontId="6" fillId="7" borderId="69" xfId="0" applyNumberFormat="1" applyFont="1" applyFill="1" applyBorder="1" applyAlignment="1"/>
    <xf numFmtId="0" fontId="6" fillId="7" borderId="34" xfId="0" applyFont="1" applyFill="1" applyBorder="1" applyAlignment="1"/>
    <xf numFmtId="0" fontId="16" fillId="7" borderId="46" xfId="0" applyFont="1" applyFill="1" applyBorder="1" applyAlignment="1">
      <alignment wrapText="1"/>
    </xf>
    <xf numFmtId="38" fontId="6" fillId="7" borderId="0" xfId="9" applyFont="1" applyFill="1" applyBorder="1" applyProtection="1">
      <alignment vertical="center"/>
    </xf>
    <xf numFmtId="0" fontId="6" fillId="7" borderId="0" xfId="0" applyFont="1" applyFill="1">
      <alignment vertical="center"/>
    </xf>
    <xf numFmtId="0" fontId="6" fillId="7" borderId="2" xfId="7" applyFont="1" applyFill="1" applyBorder="1" applyAlignment="1">
      <alignment horizontal="center" vertical="center"/>
    </xf>
    <xf numFmtId="0" fontId="6" fillId="7" borderId="2" xfId="7" applyFont="1" applyFill="1" applyBorder="1" applyAlignment="1">
      <alignment vertical="center"/>
    </xf>
    <xf numFmtId="0" fontId="6" fillId="7" borderId="2" xfId="0" applyFont="1" applyFill="1" applyBorder="1">
      <alignment vertical="center"/>
    </xf>
    <xf numFmtId="178" fontId="6" fillId="7" borderId="2" xfId="7" applyNumberFormat="1" applyFont="1" applyFill="1" applyBorder="1" applyAlignment="1">
      <alignment vertical="center"/>
    </xf>
    <xf numFmtId="0" fontId="6" fillId="7" borderId="2" xfId="7" applyFont="1" applyFill="1" applyBorder="1" applyAlignment="1">
      <alignment vertical="center" shrinkToFit="1"/>
    </xf>
    <xf numFmtId="0" fontId="6" fillId="7" borderId="2" xfId="7" applyFont="1" applyFill="1" applyBorder="1" applyAlignment="1">
      <alignment vertical="center" wrapText="1"/>
    </xf>
    <xf numFmtId="0" fontId="6" fillId="7" borderId="14" xfId="0" applyFont="1" applyFill="1" applyBorder="1" applyAlignment="1">
      <alignment horizontal="center"/>
    </xf>
    <xf numFmtId="187" fontId="6" fillId="7" borderId="12" xfId="0" applyNumberFormat="1" applyFont="1" applyFill="1" applyBorder="1" applyAlignment="1"/>
    <xf numFmtId="0" fontId="6" fillId="7" borderId="26" xfId="0" applyFont="1" applyFill="1" applyBorder="1" applyAlignment="1"/>
    <xf numFmtId="6" fontId="6" fillId="7" borderId="26" xfId="8" applyFont="1" applyFill="1" applyBorder="1" applyAlignment="1" applyProtection="1"/>
    <xf numFmtId="6" fontId="6" fillId="7" borderId="11" xfId="8" applyFont="1" applyFill="1" applyBorder="1" applyAlignment="1" applyProtection="1"/>
    <xf numFmtId="187" fontId="6" fillId="7" borderId="30" xfId="0" applyNumberFormat="1" applyFont="1" applyFill="1" applyBorder="1" applyAlignment="1"/>
    <xf numFmtId="0" fontId="6" fillId="7" borderId="55" xfId="0" applyFont="1" applyFill="1" applyBorder="1" applyAlignment="1"/>
    <xf numFmtId="6" fontId="6" fillId="7" borderId="55" xfId="8" applyFont="1" applyFill="1" applyBorder="1" applyAlignment="1" applyProtection="1"/>
    <xf numFmtId="6" fontId="6" fillId="7" borderId="33" xfId="8" applyFont="1" applyFill="1" applyBorder="1" applyAlignment="1" applyProtection="1"/>
    <xf numFmtId="180" fontId="6" fillId="7" borderId="2" xfId="0" applyNumberFormat="1" applyFont="1" applyFill="1" applyBorder="1">
      <alignment vertical="center"/>
    </xf>
    <xf numFmtId="0" fontId="6" fillId="0" borderId="0" xfId="0" applyFont="1" applyAlignment="1">
      <alignment vertical="center" shrinkToFit="1"/>
    </xf>
    <xf numFmtId="0" fontId="6" fillId="4" borderId="17" xfId="0" applyFont="1" applyFill="1" applyBorder="1" applyAlignment="1">
      <alignment horizontal="center" shrinkToFit="1"/>
    </xf>
    <xf numFmtId="187" fontId="6" fillId="7" borderId="12" xfId="0" applyNumberFormat="1" applyFont="1" applyFill="1" applyBorder="1" applyAlignment="1" applyProtection="1">
      <alignment horizontal="center" shrinkToFit="1"/>
      <protection locked="0"/>
    </xf>
    <xf numFmtId="187" fontId="6" fillId="7" borderId="55" xfId="0" applyNumberFormat="1" applyFont="1" applyFill="1" applyBorder="1" applyAlignment="1" applyProtection="1">
      <alignment horizontal="center" shrinkToFit="1"/>
      <protection locked="0"/>
    </xf>
    <xf numFmtId="188" fontId="6" fillId="3" borderId="22" xfId="0" applyNumberFormat="1" applyFont="1" applyFill="1" applyBorder="1" applyAlignment="1">
      <alignment shrinkToFit="1"/>
    </xf>
    <xf numFmtId="187" fontId="6" fillId="7" borderId="26" xfId="0" applyNumberFormat="1" applyFont="1" applyFill="1" applyBorder="1" applyAlignment="1" applyProtection="1">
      <alignment horizontal="center" shrinkToFit="1"/>
      <protection locked="0"/>
    </xf>
    <xf numFmtId="181" fontId="6" fillId="0" borderId="7" xfId="0" applyNumberFormat="1" applyFont="1" applyBorder="1">
      <alignment vertical="center"/>
    </xf>
    <xf numFmtId="0" fontId="6" fillId="0" borderId="0" xfId="0" applyFont="1" applyAlignment="1">
      <alignment horizontal="left" vertical="center" wrapText="1"/>
    </xf>
    <xf numFmtId="0" fontId="6" fillId="0" borderId="4" xfId="0" applyFont="1" applyBorder="1" applyAlignment="1">
      <alignment horizontal="center"/>
    </xf>
    <xf numFmtId="56" fontId="6" fillId="0" borderId="0" xfId="0" applyNumberFormat="1" applyFont="1">
      <alignment vertical="center"/>
    </xf>
    <xf numFmtId="0" fontId="6" fillId="6" borderId="59" xfId="0" applyFont="1" applyFill="1" applyBorder="1" applyAlignment="1">
      <alignment horizontal="center" vertical="center"/>
    </xf>
    <xf numFmtId="0" fontId="6" fillId="6" borderId="24" xfId="0" applyFont="1" applyFill="1" applyBorder="1" applyAlignment="1">
      <alignment horizontal="center" vertical="center"/>
    </xf>
    <xf numFmtId="0" fontId="6" fillId="6" borderId="60" xfId="0" applyFont="1" applyFill="1" applyBorder="1" applyAlignment="1">
      <alignment horizontal="center" vertical="center"/>
    </xf>
    <xf numFmtId="0" fontId="6" fillId="0" borderId="0" xfId="0" applyFont="1" applyAlignment="1">
      <alignment horizontal="center" vertical="center"/>
    </xf>
    <xf numFmtId="0" fontId="6" fillId="2" borderId="40" xfId="0" applyFont="1" applyFill="1" applyBorder="1" applyAlignment="1">
      <alignment horizontal="center"/>
    </xf>
    <xf numFmtId="0" fontId="6" fillId="2" borderId="41" xfId="0" applyFont="1" applyFill="1" applyBorder="1" applyAlignment="1">
      <alignment horizontal="center"/>
    </xf>
    <xf numFmtId="0" fontId="6" fillId="0" borderId="0" xfId="0" applyFont="1" applyAlignment="1">
      <alignment horizontal="left"/>
    </xf>
    <xf numFmtId="0" fontId="6" fillId="0" borderId="5" xfId="0" applyFont="1" applyBorder="1" applyAlignment="1">
      <alignment horizontal="left"/>
    </xf>
    <xf numFmtId="0" fontId="6" fillId="7" borderId="0" xfId="0" applyFont="1" applyFill="1" applyAlignment="1" applyProtection="1">
      <alignment horizontal="left" vertical="center"/>
      <protection locked="0"/>
    </xf>
    <xf numFmtId="0" fontId="6" fillId="7" borderId="5" xfId="0" applyFont="1" applyFill="1" applyBorder="1" applyAlignment="1" applyProtection="1">
      <alignment horizontal="left" vertical="center"/>
      <protection locked="0"/>
    </xf>
    <xf numFmtId="0" fontId="6" fillId="4" borderId="29" xfId="0" applyFont="1" applyFill="1" applyBorder="1" applyAlignment="1">
      <alignment horizontal="center"/>
    </xf>
    <xf numFmtId="0" fontId="6" fillId="5" borderId="5" xfId="0" applyFont="1" applyFill="1" applyBorder="1" applyAlignment="1">
      <alignment horizontal="center"/>
    </xf>
    <xf numFmtId="0" fontId="6" fillId="4" borderId="10" xfId="0" applyFont="1" applyFill="1" applyBorder="1" applyAlignment="1">
      <alignment horizontal="center"/>
    </xf>
    <xf numFmtId="0" fontId="6" fillId="4" borderId="17" xfId="0" applyFont="1" applyFill="1" applyBorder="1" applyAlignment="1">
      <alignment horizontal="center"/>
    </xf>
    <xf numFmtId="0" fontId="6" fillId="4" borderId="43" xfId="0" applyFont="1" applyFill="1" applyBorder="1" applyAlignment="1">
      <alignment horizontal="center"/>
    </xf>
    <xf numFmtId="0" fontId="6" fillId="4" borderId="44" xfId="0" applyFont="1" applyFill="1" applyBorder="1" applyAlignment="1">
      <alignment horizontal="center"/>
    </xf>
    <xf numFmtId="0" fontId="6" fillId="4" borderId="26" xfId="0" applyFont="1" applyFill="1" applyBorder="1" applyAlignment="1">
      <alignment horizontal="center" wrapText="1"/>
    </xf>
    <xf numFmtId="0" fontId="6" fillId="4" borderId="9" xfId="0" applyFont="1" applyFill="1" applyBorder="1" applyAlignment="1">
      <alignment horizontal="center"/>
    </xf>
    <xf numFmtId="0" fontId="6" fillId="2" borderId="39" xfId="0" applyFont="1" applyFill="1" applyBorder="1" applyAlignment="1">
      <alignment horizontal="center"/>
    </xf>
    <xf numFmtId="0" fontId="6" fillId="2" borderId="42" xfId="0" applyFont="1" applyFill="1" applyBorder="1" applyAlignment="1">
      <alignment horizontal="center"/>
    </xf>
    <xf numFmtId="0" fontId="6" fillId="4" borderId="5" xfId="0" applyFont="1" applyFill="1" applyBorder="1" applyAlignment="1">
      <alignment horizontal="center"/>
    </xf>
    <xf numFmtId="0" fontId="9" fillId="4" borderId="10" xfId="0" applyFont="1" applyFill="1" applyBorder="1" applyAlignment="1">
      <alignment horizontal="center"/>
    </xf>
    <xf numFmtId="0" fontId="9" fillId="5" borderId="5" xfId="0" applyFont="1" applyFill="1" applyBorder="1" applyAlignment="1">
      <alignment horizontal="center"/>
    </xf>
    <xf numFmtId="0" fontId="9" fillId="4" borderId="17" xfId="0" applyFont="1" applyFill="1" applyBorder="1" applyAlignment="1">
      <alignment horizontal="center"/>
    </xf>
    <xf numFmtId="0" fontId="6" fillId="4" borderId="20" xfId="0" applyFont="1" applyFill="1" applyBorder="1" applyAlignment="1">
      <alignment horizontal="center"/>
    </xf>
    <xf numFmtId="0" fontId="6" fillId="4" borderId="1" xfId="0" applyFont="1" applyFill="1" applyBorder="1" applyAlignment="1">
      <alignment horizontal="center"/>
    </xf>
    <xf numFmtId="0" fontId="8" fillId="7" borderId="5" xfId="0" applyFont="1" applyFill="1" applyBorder="1" applyAlignment="1" applyProtection="1">
      <alignment horizontal="center"/>
      <protection locked="0"/>
    </xf>
    <xf numFmtId="0" fontId="6" fillId="7" borderId="58" xfId="0" applyFont="1" applyFill="1" applyBorder="1" applyAlignment="1" applyProtection="1">
      <alignment horizontal="left" vertical="top" wrapText="1"/>
      <protection locked="0"/>
    </xf>
    <xf numFmtId="0" fontId="6" fillId="7" borderId="11" xfId="0" applyFont="1" applyFill="1" applyBorder="1" applyAlignment="1" applyProtection="1">
      <alignment horizontal="left" vertical="top" wrapText="1"/>
      <protection locked="0"/>
    </xf>
    <xf numFmtId="0" fontId="6" fillId="7" borderId="14" xfId="0" applyFont="1" applyFill="1" applyBorder="1" applyAlignment="1" applyProtection="1">
      <alignment horizontal="left" vertical="top" wrapText="1"/>
      <protection locked="0"/>
    </xf>
    <xf numFmtId="0" fontId="6" fillId="7" borderId="31" xfId="0" applyFont="1" applyFill="1" applyBorder="1" applyAlignment="1" applyProtection="1">
      <alignment horizontal="left" vertical="top" wrapText="1"/>
      <protection locked="0"/>
    </xf>
    <xf numFmtId="0" fontId="6" fillId="7" borderId="0" xfId="0" applyFont="1" applyFill="1" applyAlignment="1" applyProtection="1">
      <alignment horizontal="left" vertical="top" wrapText="1"/>
      <protection locked="0"/>
    </xf>
    <xf numFmtId="0" fontId="6" fillId="7" borderId="36" xfId="0" applyFont="1" applyFill="1" applyBorder="1" applyAlignment="1" applyProtection="1">
      <alignment horizontal="left" vertical="top" wrapText="1"/>
      <protection locked="0"/>
    </xf>
    <xf numFmtId="0" fontId="6" fillId="7" borderId="18" xfId="0" applyFont="1" applyFill="1" applyBorder="1" applyAlignment="1" applyProtection="1">
      <alignment horizontal="left" vertical="top" wrapText="1"/>
      <protection locked="0"/>
    </xf>
    <xf numFmtId="0" fontId="6" fillId="7" borderId="6" xfId="0" applyFont="1" applyFill="1" applyBorder="1" applyAlignment="1" applyProtection="1">
      <alignment horizontal="left" vertical="top" wrapText="1"/>
      <protection locked="0"/>
    </xf>
    <xf numFmtId="0" fontId="6" fillId="7" borderId="21" xfId="0" applyFont="1" applyFill="1" applyBorder="1" applyAlignment="1" applyProtection="1">
      <alignment horizontal="left" vertical="top" wrapText="1"/>
      <protection locked="0"/>
    </xf>
    <xf numFmtId="0" fontId="6" fillId="0" borderId="5" xfId="0" applyFont="1" applyBorder="1" applyAlignment="1">
      <alignment horizontal="center"/>
    </xf>
    <xf numFmtId="0" fontId="6" fillId="0" borderId="5" xfId="0" applyFont="1" applyBorder="1" applyAlignment="1">
      <alignment horizontal="left" vertical="center"/>
    </xf>
    <xf numFmtId="0" fontId="6" fillId="0" borderId="4" xfId="0" applyFont="1" applyBorder="1" applyAlignment="1">
      <alignment horizontal="left" vertical="center"/>
    </xf>
    <xf numFmtId="0" fontId="6" fillId="0" borderId="0" xfId="0" applyFont="1" applyAlignment="1">
      <alignment horizontal="right" shrinkToFit="1"/>
    </xf>
    <xf numFmtId="0" fontId="6" fillId="0" borderId="11" xfId="0" applyFont="1" applyBorder="1" applyAlignment="1">
      <alignment horizontal="left" vertical="center" wrapText="1"/>
    </xf>
    <xf numFmtId="0" fontId="6" fillId="0" borderId="11" xfId="0" applyFont="1" applyBorder="1" applyAlignment="1">
      <alignment horizontal="left" vertical="center"/>
    </xf>
    <xf numFmtId="0" fontId="6" fillId="0" borderId="5" xfId="0" applyFont="1" applyBorder="1" applyAlignment="1">
      <alignment horizontal="center" shrinkToFit="1"/>
    </xf>
    <xf numFmtId="0" fontId="6" fillId="7" borderId="5" xfId="0" applyFont="1" applyFill="1" applyBorder="1" applyAlignment="1" applyProtection="1">
      <alignment horizontal="center" shrinkToFit="1"/>
      <protection locked="0"/>
    </xf>
    <xf numFmtId="0" fontId="6" fillId="7" borderId="4" xfId="0" applyFont="1" applyFill="1" applyBorder="1" applyAlignment="1" applyProtection="1">
      <alignment horizontal="left" shrinkToFit="1"/>
      <protection locked="0"/>
    </xf>
    <xf numFmtId="0" fontId="6" fillId="7" borderId="5" xfId="0" applyFont="1" applyFill="1" applyBorder="1" applyAlignment="1" applyProtection="1">
      <alignment horizontal="left" shrinkToFit="1"/>
      <protection locked="0"/>
    </xf>
    <xf numFmtId="185" fontId="6" fillId="7" borderId="4" xfId="0" applyNumberFormat="1" applyFont="1" applyFill="1" applyBorder="1" applyAlignment="1" applyProtection="1">
      <alignment horizontal="center" shrinkToFit="1"/>
      <protection locked="0"/>
    </xf>
    <xf numFmtId="0" fontId="6" fillId="6" borderId="2" xfId="7" applyFont="1" applyFill="1" applyBorder="1" applyAlignment="1">
      <alignment horizontal="center" vertical="center"/>
    </xf>
    <xf numFmtId="0" fontId="6" fillId="6" borderId="26" xfId="7" applyFont="1" applyFill="1" applyBorder="1" applyAlignment="1">
      <alignment horizontal="center" vertical="center"/>
    </xf>
    <xf numFmtId="0" fontId="6" fillId="6" borderId="9" xfId="7" applyFont="1" applyFill="1" applyBorder="1" applyAlignment="1">
      <alignment horizontal="center" vertical="center"/>
    </xf>
    <xf numFmtId="0" fontId="6" fillId="7" borderId="5" xfId="0" applyFont="1" applyFill="1" applyBorder="1" applyAlignment="1" applyProtection="1">
      <alignment horizontal="left" vertical="center" shrinkToFit="1"/>
      <protection locked="0"/>
    </xf>
    <xf numFmtId="0" fontId="6" fillId="0" borderId="4" xfId="0" applyFont="1" applyBorder="1" applyAlignment="1">
      <alignment vertical="center" shrinkToFit="1"/>
    </xf>
    <xf numFmtId="0" fontId="6" fillId="7" borderId="5" xfId="0" applyFont="1" applyFill="1" applyBorder="1" applyProtection="1">
      <alignment vertical="center"/>
      <protection locked="0"/>
    </xf>
    <xf numFmtId="0" fontId="8" fillId="0" borderId="5" xfId="0" applyFont="1" applyBorder="1" applyAlignment="1">
      <alignment horizontal="center" vertical="center"/>
    </xf>
    <xf numFmtId="0" fontId="6" fillId="9" borderId="26" xfId="7" applyFont="1" applyFill="1" applyBorder="1" applyAlignment="1">
      <alignment horizontal="center" vertical="center" wrapText="1"/>
    </xf>
    <xf numFmtId="0" fontId="6" fillId="9" borderId="9" xfId="7" applyFont="1" applyFill="1" applyBorder="1" applyAlignment="1">
      <alignment horizontal="center" vertical="center"/>
    </xf>
    <xf numFmtId="178" fontId="6" fillId="0" borderId="11" xfId="7" applyNumberFormat="1" applyFont="1" applyBorder="1" applyAlignment="1">
      <alignment vertical="center"/>
    </xf>
    <xf numFmtId="178" fontId="6" fillId="0" borderId="0" xfId="7" applyNumberFormat="1" applyFont="1" applyAlignment="1">
      <alignment vertical="center"/>
    </xf>
    <xf numFmtId="178" fontId="6" fillId="0" borderId="5" xfId="7" applyNumberFormat="1" applyFont="1" applyBorder="1" applyAlignment="1">
      <alignment vertical="center"/>
    </xf>
    <xf numFmtId="0" fontId="6" fillId="7" borderId="25" xfId="7" applyFont="1" applyFill="1" applyBorder="1" applyAlignment="1" applyProtection="1">
      <alignment horizontal="left" vertical="top"/>
      <protection locked="0"/>
    </xf>
    <xf numFmtId="0" fontId="6" fillId="7" borderId="11" xfId="7" applyFont="1" applyFill="1" applyBorder="1" applyAlignment="1" applyProtection="1">
      <alignment horizontal="left" vertical="top"/>
      <protection locked="0"/>
    </xf>
    <xf numFmtId="0" fontId="6" fillId="7" borderId="12" xfId="7" applyFont="1" applyFill="1" applyBorder="1" applyAlignment="1" applyProtection="1">
      <alignment horizontal="left" vertical="top"/>
      <protection locked="0"/>
    </xf>
    <xf numFmtId="0" fontId="6" fillId="7" borderId="16" xfId="7" applyFont="1" applyFill="1" applyBorder="1" applyAlignment="1" applyProtection="1">
      <alignment horizontal="left" vertical="top"/>
      <protection locked="0"/>
    </xf>
    <xf numFmtId="0" fontId="6" fillId="7" borderId="0" xfId="7" applyFont="1" applyFill="1" applyAlignment="1" applyProtection="1">
      <alignment horizontal="left" vertical="top"/>
      <protection locked="0"/>
    </xf>
    <xf numFmtId="0" fontId="6" fillId="7" borderId="8" xfId="7" applyFont="1" applyFill="1" applyBorder="1" applyAlignment="1" applyProtection="1">
      <alignment horizontal="left" vertical="top"/>
      <protection locked="0"/>
    </xf>
    <xf numFmtId="0" fontId="6" fillId="7" borderId="10" xfId="7" applyFont="1" applyFill="1" applyBorder="1" applyAlignment="1" applyProtection="1">
      <alignment horizontal="left" vertical="top"/>
      <protection locked="0"/>
    </xf>
    <xf numFmtId="0" fontId="6" fillId="7" borderId="5" xfId="7" applyFont="1" applyFill="1" applyBorder="1" applyAlignment="1" applyProtection="1">
      <alignment horizontal="left" vertical="top"/>
      <protection locked="0"/>
    </xf>
    <xf numFmtId="0" fontId="6" fillId="7" borderId="17" xfId="7" applyFont="1" applyFill="1" applyBorder="1" applyAlignment="1" applyProtection="1">
      <alignment horizontal="left" vertical="top"/>
      <protection locked="0"/>
    </xf>
    <xf numFmtId="0" fontId="6" fillId="7" borderId="4" xfId="0" applyFont="1" applyFill="1" applyBorder="1" applyAlignment="1" applyProtection="1">
      <alignment horizontal="left" vertical="center"/>
      <protection locked="0"/>
    </xf>
    <xf numFmtId="0" fontId="6" fillId="7" borderId="2" xfId="0" applyFont="1" applyFill="1" applyBorder="1" applyAlignment="1" applyProtection="1">
      <alignment wrapText="1"/>
      <protection locked="0"/>
    </xf>
    <xf numFmtId="0" fontId="6" fillId="7" borderId="37" xfId="0" applyFont="1" applyFill="1" applyBorder="1" applyAlignment="1" applyProtection="1">
      <alignment wrapText="1"/>
      <protection locked="0"/>
    </xf>
    <xf numFmtId="0" fontId="6" fillId="7" borderId="55" xfId="0" applyFont="1" applyFill="1" applyBorder="1" applyAlignment="1" applyProtection="1">
      <alignment wrapText="1"/>
      <protection locked="0"/>
    </xf>
    <xf numFmtId="0" fontId="6" fillId="7" borderId="56" xfId="0" applyFont="1" applyFill="1" applyBorder="1" applyAlignment="1" applyProtection="1">
      <alignment wrapText="1"/>
      <protection locked="0"/>
    </xf>
    <xf numFmtId="0" fontId="6" fillId="0" borderId="62" xfId="0" applyFont="1" applyBorder="1" applyAlignment="1">
      <alignment wrapText="1"/>
    </xf>
    <xf numFmtId="0" fontId="6" fillId="0" borderId="63" xfId="0" applyFont="1" applyBorder="1" applyAlignment="1">
      <alignment wrapText="1"/>
    </xf>
    <xf numFmtId="0" fontId="6" fillId="6" borderId="23" xfId="0" applyFont="1" applyFill="1" applyBorder="1" applyAlignment="1">
      <alignment horizontal="center" vertical="center"/>
    </xf>
    <xf numFmtId="0" fontId="6" fillId="6" borderId="19" xfId="0" applyFont="1" applyFill="1" applyBorder="1" applyAlignment="1">
      <alignment horizontal="center" vertical="center"/>
    </xf>
    <xf numFmtId="0" fontId="6" fillId="6" borderId="54" xfId="0" applyFont="1" applyFill="1" applyBorder="1" applyAlignment="1">
      <alignment horizontal="center" vertical="center"/>
    </xf>
    <xf numFmtId="0" fontId="6" fillId="7" borderId="28" xfId="0" applyFont="1" applyFill="1" applyBorder="1" applyAlignment="1" applyProtection="1">
      <alignment horizontal="left" vertical="center" wrapText="1"/>
      <protection locked="0"/>
    </xf>
    <xf numFmtId="0" fontId="6" fillId="7" borderId="7" xfId="0" applyFont="1" applyFill="1" applyBorder="1" applyAlignment="1" applyProtection="1">
      <alignment horizontal="left" vertical="center" wrapText="1"/>
      <protection locked="0"/>
    </xf>
    <xf numFmtId="0" fontId="6" fillId="7" borderId="35" xfId="0" applyFont="1" applyFill="1" applyBorder="1" applyAlignment="1" applyProtection="1">
      <alignment horizontal="left" vertical="center" wrapText="1"/>
      <protection locked="0"/>
    </xf>
    <xf numFmtId="0" fontId="6" fillId="7" borderId="31" xfId="0" applyFont="1" applyFill="1" applyBorder="1" applyAlignment="1" applyProtection="1">
      <alignment horizontal="left" vertical="center" wrapText="1"/>
      <protection locked="0"/>
    </xf>
    <xf numFmtId="0" fontId="6" fillId="7" borderId="0" xfId="0" applyFont="1" applyFill="1" applyAlignment="1" applyProtection="1">
      <alignment horizontal="left" vertical="center" wrapText="1"/>
      <protection locked="0"/>
    </xf>
    <xf numFmtId="0" fontId="6" fillId="7" borderId="36" xfId="0" applyFont="1" applyFill="1" applyBorder="1" applyAlignment="1" applyProtection="1">
      <alignment horizontal="left" vertical="center" wrapText="1"/>
      <protection locked="0"/>
    </xf>
    <xf numFmtId="0" fontId="6" fillId="7" borderId="18" xfId="0" applyFont="1" applyFill="1" applyBorder="1" applyAlignment="1" applyProtection="1">
      <alignment horizontal="left" vertical="center" wrapText="1"/>
      <protection locked="0"/>
    </xf>
    <xf numFmtId="0" fontId="6" fillId="7" borderId="6" xfId="0" applyFont="1" applyFill="1" applyBorder="1" applyAlignment="1" applyProtection="1">
      <alignment horizontal="left" vertical="center" wrapText="1"/>
      <protection locked="0"/>
    </xf>
    <xf numFmtId="0" fontId="6" fillId="7" borderId="21" xfId="0" applyFont="1" applyFill="1" applyBorder="1" applyAlignment="1" applyProtection="1">
      <alignment horizontal="left" vertical="center" wrapText="1"/>
      <protection locked="0"/>
    </xf>
    <xf numFmtId="0" fontId="6" fillId="2" borderId="23" xfId="0" applyFont="1" applyFill="1" applyBorder="1" applyAlignment="1">
      <alignment horizontal="center"/>
    </xf>
    <xf numFmtId="0" fontId="6" fillId="2" borderId="19" xfId="0" applyFont="1" applyFill="1" applyBorder="1" applyAlignment="1">
      <alignment horizontal="center"/>
    </xf>
    <xf numFmtId="0" fontId="6" fillId="2" borderId="54" xfId="0" applyFont="1" applyFill="1" applyBorder="1" applyAlignment="1">
      <alignment horizontal="center"/>
    </xf>
    <xf numFmtId="0" fontId="6" fillId="4" borderId="57" xfId="0" applyFont="1" applyFill="1" applyBorder="1" applyAlignment="1">
      <alignment horizontal="center"/>
    </xf>
    <xf numFmtId="0" fontId="6" fillId="4" borderId="24" xfId="0" applyFont="1" applyFill="1" applyBorder="1" applyAlignment="1">
      <alignment horizontal="center"/>
    </xf>
    <xf numFmtId="0" fontId="6" fillId="4" borderId="61" xfId="0" applyFont="1" applyFill="1" applyBorder="1" applyAlignment="1">
      <alignment horizontal="center"/>
    </xf>
    <xf numFmtId="0" fontId="6" fillId="5" borderId="65" xfId="0" applyFont="1" applyFill="1" applyBorder="1" applyAlignment="1">
      <alignment horizontal="center"/>
    </xf>
    <xf numFmtId="0" fontId="6" fillId="5" borderId="38" xfId="0" applyFont="1" applyFill="1" applyBorder="1" applyAlignment="1">
      <alignment horizontal="center"/>
    </xf>
    <xf numFmtId="0" fontId="6" fillId="5" borderId="9" xfId="0" applyFont="1" applyFill="1" applyBorder="1" applyAlignment="1">
      <alignment horizontal="center"/>
    </xf>
    <xf numFmtId="0" fontId="6" fillId="4" borderId="2" xfId="0" applyFont="1" applyFill="1" applyBorder="1" applyAlignment="1">
      <alignment horizontal="center"/>
    </xf>
    <xf numFmtId="0" fontId="6" fillId="4" borderId="37" xfId="0" applyFont="1" applyFill="1" applyBorder="1" applyAlignment="1">
      <alignment horizontal="center"/>
    </xf>
    <xf numFmtId="0" fontId="6" fillId="4" borderId="58" xfId="0" applyFont="1" applyFill="1" applyBorder="1" applyAlignment="1">
      <alignment horizontal="center"/>
    </xf>
    <xf numFmtId="0" fontId="6" fillId="4" borderId="11" xfId="0" applyFont="1" applyFill="1" applyBorder="1" applyAlignment="1">
      <alignment horizontal="center"/>
    </xf>
    <xf numFmtId="0" fontId="6" fillId="4" borderId="12" xfId="0" applyFont="1" applyFill="1" applyBorder="1" applyAlignment="1">
      <alignment horizontal="center"/>
    </xf>
    <xf numFmtId="0" fontId="6" fillId="4" borderId="25" xfId="0" applyFont="1" applyFill="1" applyBorder="1" applyAlignment="1">
      <alignment horizontal="center"/>
    </xf>
    <xf numFmtId="0" fontId="6" fillId="4" borderId="3" xfId="0" applyFont="1" applyFill="1" applyBorder="1" applyAlignment="1">
      <alignment horizontal="center"/>
    </xf>
    <xf numFmtId="0" fontId="6" fillId="4" borderId="4" xfId="0" applyFont="1" applyFill="1" applyBorder="1" applyAlignment="1">
      <alignment horizontal="center"/>
    </xf>
    <xf numFmtId="0" fontId="6" fillId="4" borderId="15" xfId="0" applyFont="1" applyFill="1" applyBorder="1" applyAlignment="1">
      <alignment horizontal="center"/>
    </xf>
    <xf numFmtId="0" fontId="6" fillId="5" borderId="3" xfId="0" applyFont="1" applyFill="1" applyBorder="1" applyAlignment="1">
      <alignment horizontal="center" wrapText="1"/>
    </xf>
    <xf numFmtId="0" fontId="6" fillId="5" borderId="4" xfId="0" applyFont="1" applyFill="1" applyBorder="1" applyAlignment="1">
      <alignment horizontal="center" wrapText="1"/>
    </xf>
    <xf numFmtId="0" fontId="6" fillId="5" borderId="15" xfId="0" applyFont="1" applyFill="1" applyBorder="1" applyAlignment="1">
      <alignment horizontal="center" wrapText="1"/>
    </xf>
    <xf numFmtId="0" fontId="13" fillId="0" borderId="0" xfId="0" applyFont="1" applyAlignment="1">
      <alignment horizontal="center" vertical="center" wrapText="1"/>
    </xf>
    <xf numFmtId="0" fontId="6" fillId="0" borderId="5" xfId="0" applyFont="1" applyBorder="1" applyAlignment="1">
      <alignment horizontal="left" shrinkToFit="1"/>
    </xf>
    <xf numFmtId="0" fontId="16" fillId="7" borderId="2" xfId="0" applyFont="1" applyFill="1" applyBorder="1" applyAlignment="1" applyProtection="1">
      <alignment wrapText="1"/>
      <protection locked="0"/>
    </xf>
    <xf numFmtId="0" fontId="16" fillId="7" borderId="37" xfId="0" applyFont="1" applyFill="1" applyBorder="1" applyAlignment="1" applyProtection="1">
      <alignment wrapText="1"/>
      <protection locked="0"/>
    </xf>
    <xf numFmtId="0" fontId="6" fillId="4" borderId="66" xfId="0" applyFont="1" applyFill="1" applyBorder="1" applyAlignment="1">
      <alignment horizontal="center" wrapText="1"/>
    </xf>
    <xf numFmtId="0" fontId="6" fillId="4" borderId="67" xfId="0" applyFont="1" applyFill="1" applyBorder="1" applyAlignment="1">
      <alignment horizontal="center" wrapText="1"/>
    </xf>
    <xf numFmtId="0" fontId="6" fillId="4" borderId="16" xfId="0" applyFont="1" applyFill="1" applyBorder="1" applyAlignment="1">
      <alignment horizontal="center"/>
    </xf>
    <xf numFmtId="0" fontId="6" fillId="4" borderId="36" xfId="0" applyFont="1" applyFill="1" applyBorder="1" applyAlignment="1">
      <alignment horizontal="center"/>
    </xf>
    <xf numFmtId="0" fontId="6" fillId="4" borderId="68" xfId="0" applyFont="1" applyFill="1" applyBorder="1" applyAlignment="1">
      <alignment horizontal="center"/>
    </xf>
    <xf numFmtId="0" fontId="6" fillId="2" borderId="36" xfId="0" applyFont="1" applyFill="1" applyBorder="1" applyAlignment="1">
      <alignment horizontal="center" textRotation="255"/>
    </xf>
    <xf numFmtId="0" fontId="6" fillId="2" borderId="68" xfId="0" applyFont="1" applyFill="1" applyBorder="1" applyAlignment="1">
      <alignment horizontal="center" textRotation="255"/>
    </xf>
    <xf numFmtId="0" fontId="6" fillId="2" borderId="31" xfId="0" applyFont="1" applyFill="1" applyBorder="1" applyAlignment="1">
      <alignment horizontal="center" textRotation="255"/>
    </xf>
    <xf numFmtId="0" fontId="6" fillId="2" borderId="29" xfId="0" applyFont="1" applyFill="1" applyBorder="1" applyAlignment="1">
      <alignment horizontal="center" textRotation="255"/>
    </xf>
    <xf numFmtId="0" fontId="16" fillId="7" borderId="55" xfId="0" applyFont="1" applyFill="1" applyBorder="1" applyAlignment="1" applyProtection="1">
      <alignment wrapText="1"/>
      <protection locked="0"/>
    </xf>
    <xf numFmtId="0" fontId="16" fillId="7" borderId="56" xfId="0" applyFont="1" applyFill="1" applyBorder="1" applyAlignment="1" applyProtection="1">
      <alignment wrapText="1"/>
      <protection locked="0"/>
    </xf>
    <xf numFmtId="0" fontId="6" fillId="6" borderId="59" xfId="0" applyFont="1" applyFill="1" applyBorder="1" applyAlignment="1">
      <alignment horizontal="center"/>
    </xf>
    <xf numFmtId="0" fontId="6" fillId="6" borderId="24" xfId="0" applyFont="1" applyFill="1" applyBorder="1" applyAlignment="1">
      <alignment horizontal="center"/>
    </xf>
    <xf numFmtId="0" fontId="6" fillId="6" borderId="60" xfId="0" applyFont="1" applyFill="1" applyBorder="1" applyAlignment="1">
      <alignment horizontal="center"/>
    </xf>
    <xf numFmtId="0" fontId="6" fillId="8" borderId="2" xfId="0" applyFont="1" applyFill="1" applyBorder="1" applyAlignment="1" applyProtection="1">
      <alignment horizontal="center" vertical="center"/>
      <protection locked="0"/>
    </xf>
    <xf numFmtId="0" fontId="6" fillId="7" borderId="2" xfId="0" applyFont="1" applyFill="1" applyBorder="1" applyAlignment="1" applyProtection="1">
      <alignment vertical="center" wrapText="1"/>
      <protection locked="0"/>
    </xf>
    <xf numFmtId="0" fontId="6" fillId="7" borderId="38" xfId="0" applyFont="1" applyFill="1" applyBorder="1" applyAlignment="1" applyProtection="1">
      <alignment vertical="center" shrinkToFit="1"/>
      <protection locked="0"/>
    </xf>
    <xf numFmtId="0" fontId="6" fillId="7" borderId="9" xfId="0" applyFont="1" applyFill="1" applyBorder="1" applyAlignment="1" applyProtection="1">
      <alignment vertical="center" shrinkToFit="1"/>
      <protection locked="0"/>
    </xf>
    <xf numFmtId="0" fontId="6" fillId="8" borderId="2" xfId="0" applyFont="1" applyFill="1" applyBorder="1">
      <alignment vertical="center"/>
    </xf>
    <xf numFmtId="0" fontId="8" fillId="0" borderId="5" xfId="0" applyFont="1" applyBorder="1" applyAlignment="1" applyProtection="1">
      <alignment horizontal="center" vertical="center"/>
      <protection locked="0"/>
    </xf>
    <xf numFmtId="0" fontId="6" fillId="7" borderId="4" xfId="0" applyFont="1" applyFill="1" applyBorder="1" applyAlignment="1" applyProtection="1">
      <alignment horizontal="left" vertical="center" shrinkToFit="1"/>
      <protection locked="0"/>
    </xf>
    <xf numFmtId="0" fontId="6" fillId="7" borderId="2" xfId="0" applyFont="1" applyFill="1" applyBorder="1" applyProtection="1">
      <alignment vertical="center"/>
      <protection locked="0"/>
    </xf>
    <xf numFmtId="0" fontId="6" fillId="7" borderId="2" xfId="0" applyFont="1" applyFill="1" applyBorder="1" applyAlignment="1" applyProtection="1">
      <alignment vertical="center" shrinkToFit="1"/>
      <protection locked="0"/>
    </xf>
    <xf numFmtId="0" fontId="6" fillId="7" borderId="26" xfId="0" applyFont="1" applyFill="1" applyBorder="1" applyAlignment="1" applyProtection="1">
      <alignment vertical="center" shrinkToFit="1"/>
      <protection locked="0"/>
    </xf>
    <xf numFmtId="0" fontId="6" fillId="0" borderId="5" xfId="0" applyFont="1" applyBorder="1" applyAlignment="1">
      <alignment horizontal="left" vertical="center" shrinkToFit="1"/>
    </xf>
    <xf numFmtId="0" fontId="0" fillId="10" borderId="0" xfId="0" applyFill="1" applyAlignment="1">
      <alignment horizontal="center" vertical="center"/>
    </xf>
    <xf numFmtId="185" fontId="6" fillId="7" borderId="4" xfId="0" applyNumberFormat="1" applyFont="1" applyFill="1" applyBorder="1" applyAlignment="1">
      <alignment horizontal="center" shrinkToFit="1"/>
    </xf>
    <xf numFmtId="0" fontId="6" fillId="7" borderId="5" xfId="0" applyFont="1" applyFill="1" applyBorder="1" applyAlignment="1">
      <alignment horizontal="left" shrinkToFit="1"/>
    </xf>
    <xf numFmtId="0" fontId="8" fillId="7" borderId="5" xfId="0" applyFont="1" applyFill="1" applyBorder="1" applyAlignment="1">
      <alignment horizontal="center"/>
    </xf>
    <xf numFmtId="0" fontId="6" fillId="7" borderId="4" xfId="0" applyFont="1" applyFill="1" applyBorder="1" applyAlignment="1">
      <alignment horizontal="left" shrinkToFit="1"/>
    </xf>
    <xf numFmtId="0" fontId="6" fillId="7" borderId="0" xfId="0" applyFont="1" applyFill="1" applyAlignment="1">
      <alignment horizontal="left" vertical="center"/>
    </xf>
    <xf numFmtId="0" fontId="6" fillId="7" borderId="5" xfId="0" applyFont="1" applyFill="1" applyBorder="1" applyAlignment="1">
      <alignment horizontal="left" vertical="center"/>
    </xf>
    <xf numFmtId="0" fontId="6" fillId="7" borderId="58" xfId="0" applyFont="1" applyFill="1" applyBorder="1" applyAlignment="1">
      <alignment horizontal="left" vertical="top" wrapText="1"/>
    </xf>
    <xf numFmtId="0" fontId="6" fillId="7" borderId="11" xfId="0" applyFont="1" applyFill="1" applyBorder="1" applyAlignment="1">
      <alignment horizontal="left" vertical="top" wrapText="1"/>
    </xf>
    <xf numFmtId="0" fontId="6" fillId="7" borderId="14" xfId="0" applyFont="1" applyFill="1" applyBorder="1" applyAlignment="1">
      <alignment horizontal="left" vertical="top" wrapText="1"/>
    </xf>
    <xf numFmtId="0" fontId="6" fillId="7" borderId="31" xfId="0" applyFont="1" applyFill="1" applyBorder="1" applyAlignment="1">
      <alignment horizontal="left" vertical="top" wrapText="1"/>
    </xf>
    <xf numFmtId="0" fontId="6" fillId="7" borderId="0" xfId="0" applyFont="1" applyFill="1" applyAlignment="1">
      <alignment horizontal="left" vertical="top" wrapText="1"/>
    </xf>
    <xf numFmtId="0" fontId="6" fillId="7" borderId="36" xfId="0" applyFont="1" applyFill="1" applyBorder="1" applyAlignment="1">
      <alignment horizontal="left" vertical="top" wrapText="1"/>
    </xf>
    <xf numFmtId="0" fontId="6" fillId="7" borderId="18" xfId="0" applyFont="1" applyFill="1" applyBorder="1" applyAlignment="1">
      <alignment horizontal="left" vertical="top" wrapText="1"/>
    </xf>
    <xf numFmtId="0" fontId="6" fillId="7" borderId="6" xfId="0" applyFont="1" applyFill="1" applyBorder="1" applyAlignment="1">
      <alignment horizontal="left" vertical="top" wrapText="1"/>
    </xf>
    <xf numFmtId="0" fontId="6" fillId="7" borderId="21" xfId="0" applyFont="1" applyFill="1" applyBorder="1" applyAlignment="1">
      <alignment horizontal="left" vertical="top" wrapText="1"/>
    </xf>
    <xf numFmtId="0" fontId="6" fillId="0" borderId="4" xfId="0" applyFont="1" applyBorder="1" applyAlignment="1">
      <alignment horizontal="left"/>
    </xf>
    <xf numFmtId="0" fontId="6" fillId="7" borderId="5" xfId="0" applyFont="1" applyFill="1" applyBorder="1">
      <alignment vertical="center"/>
    </xf>
    <xf numFmtId="0" fontId="6" fillId="7" borderId="4" xfId="0" applyFont="1" applyFill="1" applyBorder="1" applyAlignment="1">
      <alignment horizontal="left" vertical="center"/>
    </xf>
    <xf numFmtId="0" fontId="6" fillId="7" borderId="5" xfId="0" applyFont="1" applyFill="1" applyBorder="1" applyAlignment="1">
      <alignment horizontal="left" vertical="center" shrinkToFit="1"/>
    </xf>
    <xf numFmtId="0" fontId="6" fillId="7" borderId="25" xfId="7" applyFont="1" applyFill="1" applyBorder="1" applyAlignment="1">
      <alignment horizontal="left" vertical="top" wrapText="1"/>
    </xf>
    <xf numFmtId="0" fontId="6" fillId="7" borderId="11" xfId="7" applyFont="1" applyFill="1" applyBorder="1" applyAlignment="1">
      <alignment horizontal="left" vertical="top"/>
    </xf>
    <xf numFmtId="0" fontId="6" fillId="7" borderId="12" xfId="7" applyFont="1" applyFill="1" applyBorder="1" applyAlignment="1">
      <alignment horizontal="left" vertical="top"/>
    </xf>
    <xf numFmtId="0" fontId="6" fillId="7" borderId="16" xfId="7" applyFont="1" applyFill="1" applyBorder="1" applyAlignment="1">
      <alignment horizontal="left" vertical="top"/>
    </xf>
    <xf numFmtId="0" fontId="6" fillId="7" borderId="0" xfId="7" applyFont="1" applyFill="1" applyAlignment="1">
      <alignment horizontal="left" vertical="top"/>
    </xf>
    <xf numFmtId="0" fontId="6" fillId="7" borderId="8" xfId="7" applyFont="1" applyFill="1" applyBorder="1" applyAlignment="1">
      <alignment horizontal="left" vertical="top"/>
    </xf>
    <xf numFmtId="0" fontId="6" fillId="7" borderId="10" xfId="7" applyFont="1" applyFill="1" applyBorder="1" applyAlignment="1">
      <alignment horizontal="left" vertical="top"/>
    </xf>
    <xf numFmtId="0" fontId="6" fillId="7" borderId="5" xfId="7" applyFont="1" applyFill="1" applyBorder="1" applyAlignment="1">
      <alignment horizontal="left" vertical="top"/>
    </xf>
    <xf numFmtId="0" fontId="6" fillId="7" borderId="17" xfId="7" applyFont="1" applyFill="1" applyBorder="1" applyAlignment="1">
      <alignment horizontal="left" vertical="top"/>
    </xf>
    <xf numFmtId="0" fontId="13" fillId="7" borderId="2" xfId="0" applyFont="1" applyFill="1" applyBorder="1" applyAlignment="1">
      <alignment wrapText="1"/>
    </xf>
    <xf numFmtId="0" fontId="13" fillId="7" borderId="37" xfId="0" applyFont="1" applyFill="1" applyBorder="1" applyAlignment="1">
      <alignment wrapText="1"/>
    </xf>
    <xf numFmtId="0" fontId="13" fillId="7" borderId="55" xfId="0" applyFont="1" applyFill="1" applyBorder="1" applyAlignment="1">
      <alignment wrapText="1"/>
    </xf>
    <xf numFmtId="0" fontId="13" fillId="7" borderId="56" xfId="0" applyFont="1" applyFill="1" applyBorder="1" applyAlignment="1">
      <alignment wrapText="1"/>
    </xf>
    <xf numFmtId="0" fontId="6" fillId="7" borderId="28" xfId="0" applyFont="1" applyFill="1" applyBorder="1" applyAlignment="1">
      <alignment horizontal="left" vertical="center" wrapText="1"/>
    </xf>
    <xf numFmtId="0" fontId="6" fillId="7" borderId="7" xfId="0" applyFont="1" applyFill="1" applyBorder="1" applyAlignment="1">
      <alignment horizontal="left" vertical="center" wrapText="1"/>
    </xf>
    <xf numFmtId="0" fontId="6" fillId="7" borderId="35" xfId="0" applyFont="1" applyFill="1" applyBorder="1" applyAlignment="1">
      <alignment horizontal="left" vertical="center" wrapText="1"/>
    </xf>
    <xf numFmtId="0" fontId="6" fillId="7" borderId="31" xfId="0" applyFont="1" applyFill="1" applyBorder="1" applyAlignment="1">
      <alignment horizontal="left" vertical="center" wrapText="1"/>
    </xf>
    <xf numFmtId="0" fontId="6" fillId="7" borderId="0" xfId="0" applyFont="1" applyFill="1" applyAlignment="1">
      <alignment horizontal="left" vertical="center" wrapText="1"/>
    </xf>
    <xf numFmtId="0" fontId="6" fillId="7" borderId="36" xfId="0" applyFont="1" applyFill="1" applyBorder="1" applyAlignment="1">
      <alignment horizontal="left" vertical="center" wrapText="1"/>
    </xf>
    <xf numFmtId="0" fontId="6" fillId="7" borderId="18" xfId="0" applyFont="1" applyFill="1" applyBorder="1" applyAlignment="1">
      <alignment horizontal="left" vertical="center" wrapText="1"/>
    </xf>
    <xf numFmtId="0" fontId="6" fillId="7" borderId="6" xfId="0" applyFont="1" applyFill="1" applyBorder="1" applyAlignment="1">
      <alignment horizontal="left" vertical="center" wrapText="1"/>
    </xf>
    <xf numFmtId="0" fontId="6" fillId="7" borderId="21" xfId="0" applyFont="1" applyFill="1" applyBorder="1" applyAlignment="1">
      <alignment horizontal="left" vertical="center" wrapText="1"/>
    </xf>
    <xf numFmtId="0" fontId="16" fillId="7" borderId="2" xfId="0" applyFont="1" applyFill="1" applyBorder="1" applyAlignment="1">
      <alignment wrapText="1"/>
    </xf>
    <xf numFmtId="0" fontId="16" fillId="7" borderId="37" xfId="0" applyFont="1" applyFill="1" applyBorder="1" applyAlignment="1">
      <alignment wrapText="1"/>
    </xf>
    <xf numFmtId="0" fontId="16" fillId="7" borderId="55" xfId="0" applyFont="1" applyFill="1" applyBorder="1" applyAlignment="1">
      <alignment wrapText="1"/>
    </xf>
    <xf numFmtId="0" fontId="16" fillId="7" borderId="56" xfId="0" applyFont="1" applyFill="1" applyBorder="1" applyAlignment="1">
      <alignment wrapText="1"/>
    </xf>
    <xf numFmtId="0" fontId="6" fillId="7" borderId="2" xfId="0" applyFont="1" applyFill="1" applyBorder="1">
      <alignment vertical="center"/>
    </xf>
    <xf numFmtId="0" fontId="6" fillId="7" borderId="2" xfId="0" applyFont="1" applyFill="1" applyBorder="1" applyAlignment="1">
      <alignment vertical="center" shrinkToFit="1"/>
    </xf>
    <xf numFmtId="0" fontId="6" fillId="7" borderId="26" xfId="0" applyFont="1" applyFill="1" applyBorder="1" applyAlignment="1">
      <alignment vertical="center" shrinkToFit="1"/>
    </xf>
    <xf numFmtId="0" fontId="6" fillId="7" borderId="38" xfId="0" applyFont="1" applyFill="1" applyBorder="1" applyAlignment="1">
      <alignment vertical="center" shrinkToFit="1"/>
    </xf>
    <xf numFmtId="0" fontId="6" fillId="7" borderId="9" xfId="0" applyFont="1" applyFill="1" applyBorder="1" applyAlignment="1">
      <alignment vertical="center" shrinkToFit="1"/>
    </xf>
    <xf numFmtId="0" fontId="6" fillId="7" borderId="4" xfId="0" applyFont="1" applyFill="1" applyBorder="1" applyAlignment="1">
      <alignment horizontal="left" vertical="center" shrinkToFit="1"/>
    </xf>
    <xf numFmtId="0" fontId="6" fillId="7" borderId="2" xfId="0" applyFont="1" applyFill="1" applyBorder="1" applyAlignment="1">
      <alignment vertical="center" wrapText="1"/>
    </xf>
    <xf numFmtId="0" fontId="6" fillId="8" borderId="2" xfId="0" applyFont="1" applyFill="1" applyBorder="1" applyAlignment="1">
      <alignment horizontal="center" vertical="center"/>
    </xf>
  </cellXfs>
  <cellStyles count="10">
    <cellStyle name="桁区切り" xfId="9" builtinId="6"/>
    <cellStyle name="桁区切り 2" xfId="1" xr:uid="{00000000-0005-0000-0000-000001000000}"/>
    <cellStyle name="桁区切り 2 2" xfId="2" xr:uid="{00000000-0005-0000-0000-000002000000}"/>
    <cellStyle name="通貨" xfId="8" builtinId="7"/>
    <cellStyle name="通貨 2" xfId="3" xr:uid="{00000000-0005-0000-0000-000004000000}"/>
    <cellStyle name="標準" xfId="0" builtinId="0"/>
    <cellStyle name="標準 2" xfId="4" xr:uid="{00000000-0005-0000-0000-000006000000}"/>
    <cellStyle name="標準 3" xfId="5" xr:uid="{00000000-0005-0000-0000-000007000000}"/>
    <cellStyle name="標準 4" xfId="6" xr:uid="{00000000-0005-0000-0000-000008000000}"/>
    <cellStyle name="標準 5" xfId="7" xr:uid="{00000000-0005-0000-0000-000009000000}"/>
  </cellStyles>
  <dxfs count="10">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
      <fill>
        <patternFill patternType="none">
          <bgColor auto="1"/>
        </patternFill>
      </fill>
    </dxf>
  </dxfs>
  <tableStyles count="0" defaultTableStyle="TableStyleMedium9" defaultPivotStyle="PivotStyleLight16"/>
  <colors>
    <mruColors>
      <color rgb="FFFFFFCC"/>
      <color rgb="FF00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xdr:from>
      <xdr:col>3</xdr:col>
      <xdr:colOff>95250</xdr:colOff>
      <xdr:row>15</xdr:row>
      <xdr:rowOff>72280</xdr:rowOff>
    </xdr:from>
    <xdr:to>
      <xdr:col>18</xdr:col>
      <xdr:colOff>770534</xdr:colOff>
      <xdr:row>28</xdr:row>
      <xdr:rowOff>133171</xdr:rowOff>
    </xdr:to>
    <xdr:sp macro="" textlink="">
      <xdr:nvSpPr>
        <xdr:cNvPr id="3" name="正方形/長方形 2">
          <a:extLst>
            <a:ext uri="{FF2B5EF4-FFF2-40B4-BE49-F238E27FC236}">
              <a16:creationId xmlns:a16="http://schemas.microsoft.com/office/drawing/2014/main" id="{00000000-0008-0000-0000-000003000000}"/>
            </a:ext>
          </a:extLst>
        </xdr:cNvPr>
        <xdr:cNvSpPr/>
      </xdr:nvSpPr>
      <xdr:spPr>
        <a:xfrm>
          <a:off x="962025" y="3091705"/>
          <a:ext cx="9781184" cy="2537391"/>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記入時の留意事項</a:t>
          </a:r>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　（様式提出の際は本枠を削除すること。）</a:t>
          </a:r>
          <a:endParaRPr kumimoji="1" lang="en-US" altLang="ja-JP" sz="1100">
            <a:solidFill>
              <a:sysClr val="windowText" lastClr="000000"/>
            </a:solidFill>
            <a:latin typeface="+mn-ea"/>
            <a:ea typeface="+mn-ea"/>
          </a:endParaRPr>
        </a:p>
        <a:p>
          <a:pPr algn="l"/>
          <a:r>
            <a:rPr kumimoji="1" lang="ja-JP" altLang="en-US" sz="1100">
              <a:solidFill>
                <a:sysClr val="windowText" lastClr="000000"/>
              </a:solidFill>
              <a:latin typeface="+mn-ea"/>
              <a:ea typeface="+mn-ea"/>
            </a:rPr>
            <a:t>○「事業期間」欄は西暦で記載すること</a:t>
          </a:r>
          <a:r>
            <a:rPr kumimoji="0" lang="ja-JP" altLang="en-US" sz="1100" b="0" i="0" u="none" strike="noStrike">
              <a:solidFill>
                <a:sysClr val="windowText" lastClr="000000"/>
              </a:solidFill>
              <a:effectLst/>
              <a:latin typeface="+mn-lt"/>
              <a:ea typeface="+mn-ea"/>
              <a:cs typeface="+mn-cs"/>
            </a:rPr>
            <a:t>。（</a:t>
          </a:r>
          <a:r>
            <a:rPr kumimoji="0" lang="en-US" altLang="ja-JP" sz="1100" b="0" i="0" u="none" strike="noStrike">
              <a:solidFill>
                <a:sysClr val="windowText" lastClr="000000"/>
              </a:solidFill>
              <a:effectLst/>
              <a:latin typeface="+mn-lt"/>
              <a:ea typeface="+mn-ea"/>
              <a:cs typeface="+mn-cs"/>
            </a:rPr>
            <a:t>yyyy/mm/dd</a:t>
          </a:r>
          <a:r>
            <a:rPr kumimoji="0" lang="ja-JP" altLang="en-US" sz="1100" b="0" i="0" u="none" strike="noStrike">
              <a:solidFill>
                <a:sysClr val="windowText" lastClr="000000"/>
              </a:solidFill>
              <a:effectLst/>
              <a:latin typeface="+mn-lt"/>
              <a:ea typeface="+mn-ea"/>
              <a:cs typeface="+mn-cs"/>
            </a:rPr>
            <a:t>方式でご入力ください）</a:t>
          </a:r>
          <a:endParaRPr kumimoji="0" lang="en-US" altLang="ja-JP" sz="1100" b="0" i="0" u="none" strike="noStrike">
            <a:solidFill>
              <a:sysClr val="windowText" lastClr="000000"/>
            </a:solidFill>
            <a:effectLst/>
            <a:latin typeface="+mn-lt"/>
            <a:ea typeface="+mn-ea"/>
            <a:cs typeface="+mn-cs"/>
          </a:endParaRPr>
        </a:p>
        <a:p>
          <a:pPr algn="l"/>
          <a:r>
            <a:rPr kumimoji="0" lang="ja-JP" altLang="en-US" sz="1100" b="0" i="0" u="none" strike="noStrike">
              <a:solidFill>
                <a:sysClr val="windowText" lastClr="000000"/>
              </a:solidFill>
              <a:effectLst/>
              <a:latin typeface="+mn-lt"/>
              <a:ea typeface="+mn-ea"/>
              <a:cs typeface="+mn-cs"/>
            </a:rPr>
            <a:t>○曜日は各月</a:t>
          </a:r>
          <a:r>
            <a:rPr kumimoji="0" lang="en-US" altLang="ja-JP" sz="1100" b="0" i="0" u="none" strike="noStrike">
              <a:solidFill>
                <a:sysClr val="windowText" lastClr="000000"/>
              </a:solidFill>
              <a:effectLst/>
              <a:latin typeface="+mn-lt"/>
              <a:ea typeface="+mn-ea"/>
              <a:cs typeface="+mn-cs"/>
            </a:rPr>
            <a:t>1</a:t>
          </a:r>
          <a:r>
            <a:rPr kumimoji="0" lang="ja-JP" altLang="en-US" sz="1100" b="0" i="0" u="none" strike="noStrike">
              <a:solidFill>
                <a:sysClr val="windowText" lastClr="000000"/>
              </a:solidFill>
              <a:effectLst/>
              <a:latin typeface="+mn-lt"/>
              <a:ea typeface="+mn-ea"/>
              <a:cs typeface="+mn-cs"/>
            </a:rPr>
            <a:t>日のみ選択する。</a:t>
          </a:r>
          <a:endParaRPr kumimoji="0" lang="en-US" altLang="ja-JP" sz="1100" b="0" i="0" u="none" strike="noStrike">
            <a:solidFill>
              <a:sysClr val="windowText" lastClr="000000"/>
            </a:solidFill>
            <a:effectLst/>
            <a:latin typeface="+mn-lt"/>
            <a:ea typeface="+mn-ea"/>
            <a:cs typeface="+mn-cs"/>
          </a:endParaRPr>
        </a:p>
        <a:p>
          <a:pPr algn="l"/>
          <a:r>
            <a:rPr kumimoji="0" lang="ja-JP" altLang="en-US" sz="1100" b="0" i="0" u="none" strike="noStrike">
              <a:solidFill>
                <a:sysClr val="windowText" lastClr="000000"/>
              </a:solidFill>
              <a:effectLst/>
              <a:latin typeface="+mn-lt"/>
              <a:ea typeface="+mn-ea"/>
              <a:cs typeface="+mn-cs"/>
            </a:rPr>
            <a:t>○時間数各欄は「</a:t>
          </a:r>
          <a:r>
            <a:rPr kumimoji="0" lang="en-US" altLang="ja-JP" sz="1100" b="0" i="0" u="none" strike="noStrike">
              <a:solidFill>
                <a:sysClr val="windowText" lastClr="000000"/>
              </a:solidFill>
              <a:effectLst/>
              <a:latin typeface="+mn-lt"/>
              <a:ea typeface="+mn-ea"/>
              <a:cs typeface="+mn-cs"/>
            </a:rPr>
            <a:t>hh</a:t>
          </a:r>
          <a:r>
            <a:rPr kumimoji="0" lang="ja-JP" altLang="en-US" sz="1100" b="0" i="0" u="none" strike="noStrike">
              <a:solidFill>
                <a:sysClr val="windowText" lastClr="000000"/>
              </a:solidFill>
              <a:effectLst/>
              <a:latin typeface="+mn-lt"/>
              <a:ea typeface="+mn-ea"/>
              <a:cs typeface="+mn-cs"/>
            </a:rPr>
            <a:t>：</a:t>
          </a:r>
          <a:r>
            <a:rPr kumimoji="0" lang="en-US" altLang="ja-JP" sz="1100" b="0" i="0" u="none" strike="noStrike">
              <a:solidFill>
                <a:sysClr val="windowText" lastClr="000000"/>
              </a:solidFill>
              <a:effectLst/>
              <a:latin typeface="+mn-lt"/>
              <a:ea typeface="+mn-ea"/>
              <a:cs typeface="+mn-cs"/>
            </a:rPr>
            <a:t>mm</a:t>
          </a:r>
          <a:r>
            <a:rPr kumimoji="0" lang="ja-JP" altLang="en-US" sz="1100" b="0" i="0" u="none" strike="noStrike">
              <a:solidFill>
                <a:sysClr val="windowText" lastClr="000000"/>
              </a:solidFill>
              <a:effectLst/>
              <a:latin typeface="+mn-lt"/>
              <a:ea typeface="+mn-ea"/>
              <a:cs typeface="+mn-cs"/>
            </a:rPr>
            <a:t>」形式で、半角・</a:t>
          </a:r>
          <a:r>
            <a:rPr kumimoji="0" lang="en-US" altLang="ja-JP" sz="1100" b="0" i="0" u="none" strike="noStrike">
              <a:solidFill>
                <a:sysClr val="windowText" lastClr="000000"/>
              </a:solidFill>
              <a:effectLst/>
              <a:latin typeface="+mn-lt"/>
              <a:ea typeface="+mn-ea"/>
              <a:cs typeface="+mn-cs"/>
            </a:rPr>
            <a:t>24</a:t>
          </a:r>
          <a:r>
            <a:rPr kumimoji="0" lang="ja-JP" altLang="en-US" sz="1100" b="0" i="0" u="none" strike="noStrike">
              <a:solidFill>
                <a:sysClr val="windowText" lastClr="000000"/>
              </a:solidFill>
              <a:effectLst/>
              <a:latin typeface="+mn-lt"/>
              <a:ea typeface="+mn-ea"/>
              <a:cs typeface="+mn-cs"/>
            </a:rPr>
            <a:t>時間表記で入力する。</a:t>
          </a:r>
          <a:endParaRPr kumimoji="0" lang="en-US" altLang="ja-JP" sz="1100" b="0" i="0" u="none" strike="noStrike">
            <a:solidFill>
              <a:sysClr val="windowText" lastClr="000000"/>
            </a:solidFill>
            <a:effectLst/>
            <a:latin typeface="+mn-lt"/>
            <a:ea typeface="+mn-ea"/>
            <a:cs typeface="+mn-cs"/>
          </a:endParaRPr>
        </a:p>
        <a:p>
          <a:pPr algn="l"/>
          <a:r>
            <a:rPr kumimoji="0" lang="ja-JP" altLang="en-US" sz="1100" b="0" i="0" u="none" strike="noStrike">
              <a:solidFill>
                <a:sysClr val="windowText" lastClr="000000"/>
              </a:solidFill>
              <a:effectLst/>
              <a:latin typeface="+mn-lt"/>
              <a:ea typeface="+mn-ea"/>
              <a:cs typeface="+mn-cs"/>
            </a:rPr>
            <a:t>　</a:t>
          </a:r>
          <a:r>
            <a:rPr kumimoji="0" lang="en-US" altLang="ja-JP" sz="1100" b="0" i="0" u="none" strike="noStrike">
              <a:solidFill>
                <a:sysClr val="windowText" lastClr="000000"/>
              </a:solidFill>
              <a:effectLst/>
              <a:latin typeface="+mn-lt"/>
              <a:ea typeface="+mn-ea"/>
              <a:cs typeface="+mn-cs"/>
            </a:rPr>
            <a:t>※</a:t>
          </a:r>
          <a:r>
            <a:rPr kumimoji="0" lang="ja-JP" altLang="en-US" sz="1100" b="0" i="0" u="none" strike="noStrike">
              <a:solidFill>
                <a:sysClr val="windowText" lastClr="000000"/>
              </a:solidFill>
              <a:effectLst/>
              <a:latin typeface="+mn-lt"/>
              <a:ea typeface="+mn-ea"/>
              <a:cs typeface="+mn-cs"/>
            </a:rPr>
            <a:t>日付をまたいで作業がある場合、入力上は（</a:t>
          </a:r>
          <a:r>
            <a:rPr kumimoji="0" lang="en-US" altLang="ja-JP" sz="1100" b="0" i="0" u="none" strike="noStrike">
              <a:solidFill>
                <a:sysClr val="windowText" lastClr="000000"/>
              </a:solidFill>
              <a:effectLst/>
              <a:latin typeface="+mn-lt"/>
              <a:ea typeface="+mn-ea"/>
              <a:cs typeface="+mn-cs"/>
            </a:rPr>
            <a:t>24:00</a:t>
          </a:r>
          <a:r>
            <a:rPr kumimoji="0" lang="ja-JP" altLang="en-US" sz="1100" b="0" i="0" u="none" strike="noStrike">
              <a:solidFill>
                <a:sysClr val="windowText" lastClr="000000"/>
              </a:solidFill>
              <a:effectLst/>
              <a:latin typeface="+mn-lt"/>
              <a:ea typeface="+mn-ea"/>
              <a:cs typeface="+mn-cs"/>
            </a:rPr>
            <a:t>、</a:t>
          </a:r>
          <a:r>
            <a:rPr kumimoji="0" lang="en-US" altLang="ja-JP" sz="1100" b="0" i="0" u="none" strike="noStrike">
              <a:solidFill>
                <a:sysClr val="windowText" lastClr="000000"/>
              </a:solidFill>
              <a:effectLst/>
              <a:latin typeface="+mn-lt"/>
              <a:ea typeface="+mn-ea"/>
              <a:cs typeface="+mn-cs"/>
            </a:rPr>
            <a:t>25:00</a:t>
          </a:r>
          <a:r>
            <a:rPr kumimoji="0" lang="ja-JP" altLang="en-US" sz="1100" b="0" i="0" u="none" strike="noStrike">
              <a:solidFill>
                <a:sysClr val="windowText" lastClr="000000"/>
              </a:solidFill>
              <a:effectLst/>
              <a:latin typeface="+mn-lt"/>
              <a:ea typeface="+mn-ea"/>
              <a:cs typeface="+mn-cs"/>
            </a:rPr>
            <a:t>）というように</a:t>
          </a:r>
          <a:r>
            <a:rPr kumimoji="0" lang="en-US" altLang="ja-JP" sz="1100" b="0" i="0" u="none" strike="noStrike">
              <a:solidFill>
                <a:sysClr val="windowText" lastClr="000000"/>
              </a:solidFill>
              <a:effectLst/>
              <a:latin typeface="+mn-lt"/>
              <a:ea typeface="+mn-ea"/>
              <a:cs typeface="+mn-cs"/>
            </a:rPr>
            <a:t>24</a:t>
          </a:r>
          <a:r>
            <a:rPr kumimoji="0" lang="ja-JP" altLang="en-US" sz="1100" b="0" i="0" u="none" strike="noStrike">
              <a:solidFill>
                <a:sysClr val="windowText" lastClr="000000"/>
              </a:solidFill>
              <a:effectLst/>
              <a:latin typeface="+mn-lt"/>
              <a:ea typeface="+mn-ea"/>
              <a:cs typeface="+mn-cs"/>
            </a:rPr>
            <a:t>時間を超える形で入力する。</a:t>
          </a:r>
          <a:endParaRPr kumimoji="0" lang="en-US" altLang="ja-JP" sz="1100" b="0" i="0" u="none" strike="noStrike">
            <a:solidFill>
              <a:sysClr val="windowText" lastClr="000000"/>
            </a:solidFill>
            <a:effectLst/>
            <a:latin typeface="+mn-lt"/>
            <a:ea typeface="+mn-ea"/>
            <a:cs typeface="+mn-cs"/>
          </a:endParaRPr>
        </a:p>
        <a:p>
          <a:pPr algn="l"/>
          <a:r>
            <a:rPr kumimoji="0" lang="ja-JP" altLang="en-US" sz="1100" b="0" i="0" u="none" strike="noStrike">
              <a:solidFill>
                <a:sysClr val="windowText" lastClr="000000"/>
              </a:solidFill>
              <a:effectLst/>
              <a:latin typeface="+mn-lt"/>
              <a:ea typeface="+mn-ea"/>
              <a:cs typeface="+mn-cs"/>
            </a:rPr>
            <a:t>　→表示上は</a:t>
          </a:r>
          <a:r>
            <a:rPr kumimoji="0" lang="en-US" altLang="ja-JP" sz="1100" b="0" i="0" u="none" strike="noStrike">
              <a:solidFill>
                <a:sysClr val="windowText" lastClr="000000"/>
              </a:solidFill>
              <a:effectLst/>
              <a:latin typeface="+mn-lt"/>
              <a:ea typeface="+mn-ea"/>
              <a:cs typeface="+mn-cs"/>
            </a:rPr>
            <a:t>0:00</a:t>
          </a:r>
          <a:r>
            <a:rPr kumimoji="0" lang="ja-JP" altLang="en-US" sz="1100" b="0" i="0" u="none" strike="noStrike">
              <a:solidFill>
                <a:sysClr val="windowText" lastClr="000000"/>
              </a:solidFill>
              <a:effectLst/>
              <a:latin typeface="+mn-lt"/>
              <a:ea typeface="+mn-ea"/>
              <a:cs typeface="+mn-cs"/>
            </a:rPr>
            <a:t>、</a:t>
          </a:r>
          <a:r>
            <a:rPr kumimoji="0" lang="en-US" altLang="ja-JP" sz="1100" b="0" i="0" u="none" strike="noStrike">
              <a:solidFill>
                <a:sysClr val="windowText" lastClr="000000"/>
              </a:solidFill>
              <a:effectLst/>
              <a:latin typeface="+mn-lt"/>
              <a:ea typeface="+mn-ea"/>
              <a:cs typeface="+mn-cs"/>
            </a:rPr>
            <a:t>01:00</a:t>
          </a:r>
          <a:r>
            <a:rPr kumimoji="0" lang="ja-JP" altLang="en-US" sz="1100" b="0" i="0" u="none" strike="noStrike">
              <a:solidFill>
                <a:sysClr val="windowText" lastClr="000000"/>
              </a:solidFill>
              <a:effectLst/>
              <a:latin typeface="+mn-lt"/>
              <a:ea typeface="+mn-ea"/>
              <a:cs typeface="+mn-cs"/>
            </a:rPr>
            <a:t>と表示される。最終的な合計欄に時間数が適切に反映されていれば問題ない。</a:t>
          </a:r>
          <a:endParaRPr kumimoji="1" lang="ja-JP" altLang="en-US" sz="1100">
            <a:solidFill>
              <a:sysClr val="windowText" lastClr="000000"/>
            </a:solidFill>
            <a:latin typeface="+mn-ea"/>
            <a:ea typeface="+mn-ea"/>
          </a:endParaRPr>
        </a:p>
        <a:p>
          <a:pPr algn="l"/>
          <a:r>
            <a:rPr kumimoji="1" lang="ja-JP" altLang="en-US" sz="1100">
              <a:solidFill>
                <a:sysClr val="windowText" lastClr="000000"/>
              </a:solidFill>
              <a:latin typeface="+mn-ea"/>
              <a:ea typeface="+mn-ea"/>
            </a:rPr>
            <a:t>○休憩時間等の記載欄には、休憩時間に加え、補助事業に従事しなかった時間も含めて記載すること。その場合、備考欄に補助事業に従事しなかった時間の内訳を記載すること。</a:t>
          </a:r>
          <a:endParaRPr kumimoji="1" lang="en-US" altLang="ja-JP" sz="1100">
            <a:solidFill>
              <a:sysClr val="windowText" lastClr="000000"/>
            </a:solidFill>
            <a:latin typeface="+mn-ea"/>
            <a:ea typeface="+mn-ea"/>
          </a:endParaRPr>
        </a:p>
        <a:p>
          <a:pPr algn="l"/>
          <a:r>
            <a:rPr kumimoji="1" lang="ja-JP" altLang="en-US" sz="1100">
              <a:solidFill>
                <a:sysClr val="windowText" lastClr="000000"/>
              </a:solidFill>
              <a:latin typeface="+mn-ea"/>
              <a:ea typeface="+mn-ea"/>
            </a:rPr>
            <a:t>　例：</a:t>
          </a:r>
          <a:r>
            <a:rPr kumimoji="1" lang="en-US" altLang="ja-JP" sz="1100">
              <a:solidFill>
                <a:sysClr val="windowText" lastClr="000000"/>
              </a:solidFill>
              <a:latin typeface="+mn-ea"/>
              <a:ea typeface="+mn-ea"/>
            </a:rPr>
            <a:t>12:00~13:00</a:t>
          </a:r>
          <a:r>
            <a:rPr kumimoji="1" lang="ja-JP" altLang="en-US" sz="1100">
              <a:solidFill>
                <a:sysClr val="windowText" lastClr="000000"/>
              </a:solidFill>
              <a:latin typeface="+mn-ea"/>
              <a:ea typeface="+mn-ea"/>
            </a:rPr>
            <a:t>　休憩</a:t>
          </a:r>
          <a:endParaRPr kumimoji="1" lang="en-US" altLang="ja-JP" sz="1100">
            <a:solidFill>
              <a:sysClr val="windowText" lastClr="000000"/>
            </a:solidFill>
            <a:latin typeface="+mn-ea"/>
            <a:ea typeface="+mn-ea"/>
          </a:endParaRPr>
        </a:p>
        <a:p>
          <a:pPr algn="l"/>
          <a:r>
            <a:rPr kumimoji="1" lang="ja-JP" altLang="en-US" sz="1100">
              <a:solidFill>
                <a:sysClr val="windowText" lastClr="000000"/>
              </a:solidFill>
              <a:latin typeface="+mn-ea"/>
              <a:ea typeface="+mn-ea"/>
            </a:rPr>
            <a:t>　　　</a:t>
          </a:r>
          <a:r>
            <a:rPr kumimoji="1" lang="ja-JP" altLang="en-US" sz="1100" baseline="0">
              <a:solidFill>
                <a:sysClr val="windowText" lastClr="000000"/>
              </a:solidFill>
              <a:latin typeface="+mn-ea"/>
              <a:ea typeface="+mn-ea"/>
            </a:rPr>
            <a:t> </a:t>
          </a:r>
          <a:r>
            <a:rPr kumimoji="1" lang="en-US" altLang="ja-JP" sz="1100" baseline="0">
              <a:solidFill>
                <a:sysClr val="windowText" lastClr="000000"/>
              </a:solidFill>
              <a:latin typeface="+mn-ea"/>
              <a:ea typeface="+mn-ea"/>
            </a:rPr>
            <a:t>13:00~14:00</a:t>
          </a:r>
          <a:r>
            <a:rPr kumimoji="1" lang="ja-JP" altLang="en-US" sz="1100" baseline="0">
              <a:solidFill>
                <a:sysClr val="windowText" lastClr="000000"/>
              </a:solidFill>
              <a:latin typeface="+mn-ea"/>
              <a:ea typeface="+mn-ea"/>
            </a:rPr>
            <a:t>　他業務実施　等</a:t>
          </a:r>
          <a:endParaRPr kumimoji="1" lang="en-US" altLang="ja-JP" sz="1100" baseline="0">
            <a:solidFill>
              <a:sysClr val="windowText" lastClr="000000"/>
            </a:solidFill>
            <a:latin typeface="+mn-ea"/>
            <a:ea typeface="+mn-ea"/>
          </a:endParaRPr>
        </a:p>
      </xdr:txBody>
    </xdr:sp>
    <xdr:clientData fLocksWithSheet="0"/>
  </xdr:twoCellAnchor>
</xdr:wsDr>
</file>

<file path=xl/drawings/drawing2.xml><?xml version="1.0" encoding="utf-8"?>
<xdr:wsDr xmlns:xdr="http://schemas.openxmlformats.org/drawingml/2006/spreadsheetDrawing" xmlns:a="http://schemas.openxmlformats.org/drawingml/2006/main">
  <xdr:twoCellAnchor>
    <xdr:from>
      <xdr:col>1</xdr:col>
      <xdr:colOff>169597</xdr:colOff>
      <xdr:row>25</xdr:row>
      <xdr:rowOff>29105</xdr:rowOff>
    </xdr:from>
    <xdr:to>
      <xdr:col>13</xdr:col>
      <xdr:colOff>768309</xdr:colOff>
      <xdr:row>34</xdr:row>
      <xdr:rowOff>137585</xdr:rowOff>
    </xdr:to>
    <xdr:sp macro="" textlink="">
      <xdr:nvSpPr>
        <xdr:cNvPr id="2" name="正方形/長方形 1">
          <a:extLst>
            <a:ext uri="{FF2B5EF4-FFF2-40B4-BE49-F238E27FC236}">
              <a16:creationId xmlns:a16="http://schemas.microsoft.com/office/drawing/2014/main" id="{00000000-0008-0000-0100-000002000000}"/>
            </a:ext>
          </a:extLst>
        </xdr:cNvPr>
        <xdr:cNvSpPr/>
      </xdr:nvSpPr>
      <xdr:spPr>
        <a:xfrm>
          <a:off x="349514" y="4527022"/>
          <a:ext cx="9742712" cy="1632480"/>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chemeClr val="tx1"/>
              </a:solidFill>
              <a:latin typeface="+mn-ea"/>
              <a:ea typeface="+mn-ea"/>
            </a:rPr>
            <a:t>【</a:t>
          </a:r>
          <a:r>
            <a:rPr kumimoji="1" lang="ja-JP" altLang="en-US" sz="1100">
              <a:solidFill>
                <a:schemeClr val="tx1"/>
              </a:solidFill>
              <a:latin typeface="+mn-ea"/>
              <a:ea typeface="+mn-ea"/>
            </a:rPr>
            <a:t>記入時の留意事項</a:t>
          </a:r>
          <a:r>
            <a:rPr kumimoji="1" lang="en-US" altLang="ja-JP" sz="1100">
              <a:solidFill>
                <a:schemeClr val="tx1"/>
              </a:solidFill>
              <a:latin typeface="+mn-ea"/>
              <a:ea typeface="+mn-ea"/>
            </a:rPr>
            <a:t>】</a:t>
          </a:r>
          <a:r>
            <a:rPr kumimoji="1" lang="ja-JP" altLang="en-US" sz="1100">
              <a:solidFill>
                <a:schemeClr val="tx1"/>
              </a:solidFill>
              <a:latin typeface="+mn-ea"/>
              <a:ea typeface="+mn-ea"/>
            </a:rPr>
            <a:t>　（様式提出の際は本枠を削除すること。）</a:t>
          </a:r>
          <a:endParaRPr kumimoji="1" lang="en-US" altLang="ja-JP" sz="1100">
            <a:solidFill>
              <a:schemeClr val="tx1"/>
            </a:solidFill>
            <a:latin typeface="+mn-ea"/>
            <a:ea typeface="+mn-ea"/>
          </a:endParaRPr>
        </a:p>
        <a:p>
          <a:pPr algn="l"/>
          <a:r>
            <a:rPr kumimoji="1" lang="ja-JP" altLang="en-US" sz="1100">
              <a:solidFill>
                <a:sysClr val="windowText" lastClr="000000"/>
              </a:solidFill>
              <a:latin typeface="+mn-ea"/>
              <a:ea typeface="+mn-ea"/>
            </a:rPr>
            <a:t>○各項記載の金額は、原則として税抜で記載すること。</a:t>
          </a:r>
          <a:endParaRPr kumimoji="1" lang="en-US" altLang="ja-JP" sz="1100">
            <a:solidFill>
              <a:sysClr val="windowText" lastClr="000000"/>
            </a:solidFill>
            <a:latin typeface="+mn-ea"/>
            <a:ea typeface="+mn-ea"/>
          </a:endParaRPr>
        </a:p>
        <a:p>
          <a:pPr algn="l"/>
          <a:r>
            <a:rPr kumimoji="1" lang="ja-JP" altLang="en-US" sz="1100">
              <a:solidFill>
                <a:sysClr val="windowText" lastClr="000000"/>
              </a:solidFill>
              <a:latin typeface="+mn-ea"/>
              <a:ea typeface="+mn-ea"/>
            </a:rPr>
            <a:t>　</a:t>
          </a:r>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補助事業実施の手引に基づき、消費税を含めた金額を補助対象経費とする場合は、税込で記載すること。</a:t>
          </a:r>
          <a:endParaRPr kumimoji="1" lang="en-US" altLang="ja-JP" sz="1100">
            <a:solidFill>
              <a:sysClr val="windowText" lastClr="000000"/>
            </a:solidFill>
            <a:latin typeface="+mn-ea"/>
            <a:ea typeface="+mn-ea"/>
          </a:endParaRPr>
        </a:p>
        <a:p>
          <a:pPr algn="l"/>
          <a:r>
            <a:rPr kumimoji="1" lang="ja-JP" altLang="en-US" sz="1100" baseline="0">
              <a:solidFill>
                <a:sysClr val="windowText" lastClr="000000"/>
              </a:solidFill>
              <a:latin typeface="+mn-ea"/>
              <a:ea typeface="+mn-ea"/>
            </a:rPr>
            <a:t>○各旅費について、根拠となる証拠書類の添付が必須となる。旅費計算書に証拠書類を添付の上、</a:t>
          </a:r>
          <a:r>
            <a:rPr kumimoji="1" lang="en-US" altLang="ja-JP" sz="1100" baseline="0">
              <a:solidFill>
                <a:sysClr val="windowText" lastClr="000000"/>
              </a:solidFill>
              <a:latin typeface="+mn-ea"/>
              <a:ea typeface="+mn-ea"/>
            </a:rPr>
            <a:t>C</a:t>
          </a:r>
          <a:r>
            <a:rPr kumimoji="1" lang="ja-JP" altLang="en-US" sz="1100" baseline="0">
              <a:solidFill>
                <a:sysClr val="windowText" lastClr="000000"/>
              </a:solidFill>
              <a:latin typeface="+mn-ea"/>
              <a:ea typeface="+mn-ea"/>
            </a:rPr>
            <a:t>列「添付確認」欄に✔をいれること。</a:t>
          </a:r>
          <a:endParaRPr kumimoji="1" lang="en-US" altLang="ja-JP" sz="1100" baseline="0">
            <a:solidFill>
              <a:sysClr val="windowText" lastClr="000000"/>
            </a:solidFill>
            <a:latin typeface="+mn-ea"/>
            <a:ea typeface="+mn-ea"/>
          </a:endParaRPr>
        </a:p>
        <a:p>
          <a:pPr algn="l"/>
          <a:r>
            <a:rPr kumimoji="1" lang="ja-JP" altLang="en-US" sz="1100" baseline="0">
              <a:solidFill>
                <a:sysClr val="windowText" lastClr="000000"/>
              </a:solidFill>
              <a:latin typeface="+mn-ea"/>
              <a:ea typeface="+mn-ea"/>
            </a:rPr>
            <a:t>　→</a:t>
          </a:r>
          <a:r>
            <a:rPr kumimoji="1" lang="en-US" altLang="ja-JP" sz="1100" baseline="0">
              <a:solidFill>
                <a:sysClr val="windowText" lastClr="000000"/>
              </a:solidFill>
              <a:latin typeface="+mn-ea"/>
              <a:ea typeface="+mn-ea"/>
            </a:rPr>
            <a:t>H</a:t>
          </a:r>
          <a:r>
            <a:rPr kumimoji="1" lang="ja-JP" altLang="en-US" sz="1100" baseline="0">
              <a:solidFill>
                <a:sysClr val="windowText" lastClr="000000"/>
              </a:solidFill>
              <a:latin typeface="+mn-ea"/>
              <a:ea typeface="+mn-ea"/>
            </a:rPr>
            <a:t>列種別「新幹線」「航空」「タクシー」、または「宿泊料」（</a:t>
          </a:r>
          <a:r>
            <a:rPr kumimoji="1" lang="en-US" altLang="ja-JP" sz="1100" baseline="0">
              <a:solidFill>
                <a:sysClr val="windowText" lastClr="000000"/>
              </a:solidFill>
              <a:latin typeface="+mn-ea"/>
              <a:ea typeface="+mn-ea"/>
            </a:rPr>
            <a:t>O</a:t>
          </a:r>
          <a:r>
            <a:rPr kumimoji="1" lang="ja-JP" altLang="en-US" sz="1100" baseline="0">
              <a:solidFill>
                <a:sysClr val="windowText" lastClr="000000"/>
              </a:solidFill>
              <a:latin typeface="+mn-ea"/>
              <a:ea typeface="+mn-ea"/>
            </a:rPr>
            <a:t>列に</a:t>
          </a:r>
          <a:r>
            <a:rPr kumimoji="1" lang="en-US" altLang="ja-JP" sz="1100" baseline="0">
              <a:solidFill>
                <a:sysClr val="windowText" lastClr="000000"/>
              </a:solidFill>
              <a:latin typeface="+mn-ea"/>
              <a:ea typeface="+mn-ea"/>
            </a:rPr>
            <a:t>1</a:t>
          </a:r>
          <a:r>
            <a:rPr kumimoji="1" lang="ja-JP" altLang="en-US" sz="1100" baseline="0">
              <a:solidFill>
                <a:sysClr val="windowText" lastClr="000000"/>
              </a:solidFill>
              <a:latin typeface="+mn-ea"/>
              <a:ea typeface="+mn-ea"/>
            </a:rPr>
            <a:t>泊以上の泊数が入力された場合）</a:t>
          </a:r>
          <a:r>
            <a:rPr kumimoji="1" lang="en-US" altLang="ja-JP" sz="1100" baseline="0">
              <a:solidFill>
                <a:sysClr val="windowText" lastClr="000000"/>
              </a:solidFill>
              <a:latin typeface="+mn-ea"/>
              <a:ea typeface="+mn-ea"/>
            </a:rPr>
            <a:t>…</a:t>
          </a:r>
          <a:r>
            <a:rPr kumimoji="1" lang="ja-JP" altLang="en-US" sz="1100" baseline="0">
              <a:solidFill>
                <a:sysClr val="windowText" lastClr="000000"/>
              </a:solidFill>
              <a:latin typeface="+mn-ea"/>
              <a:ea typeface="+mn-ea"/>
            </a:rPr>
            <a:t>領収書</a:t>
          </a:r>
          <a:endParaRPr kumimoji="0" lang="en-US" altLang="ja-JP" sz="1100" b="0" i="0" u="none" strike="noStrike" baseline="0">
            <a:solidFill>
              <a:sysClr val="windowText" lastClr="000000"/>
            </a:solidFill>
            <a:effectLst/>
            <a:latin typeface="+mn-ea"/>
            <a:ea typeface="+mn-ea"/>
            <a:cs typeface="+mn-cs"/>
          </a:endParaRPr>
        </a:p>
        <a:p>
          <a:pPr algn="l"/>
          <a:r>
            <a:rPr kumimoji="0" lang="ja-JP" altLang="en-US" sz="1100" b="0" i="0" u="none" strike="noStrike" baseline="0">
              <a:solidFill>
                <a:sysClr val="windowText" lastClr="000000"/>
              </a:solidFill>
              <a:effectLst/>
              <a:latin typeface="+mn-ea"/>
              <a:ea typeface="+mn-ea"/>
              <a:cs typeface="+mn-cs"/>
            </a:rPr>
            <a:t>　→「日当」（</a:t>
          </a:r>
          <a:r>
            <a:rPr kumimoji="0" lang="en-US" altLang="ja-JP" sz="1100" b="0" i="0" u="none" strike="noStrike" baseline="0">
              <a:solidFill>
                <a:sysClr val="windowText" lastClr="000000"/>
              </a:solidFill>
              <a:effectLst/>
              <a:latin typeface="+mn-ea"/>
              <a:ea typeface="+mn-ea"/>
              <a:cs typeface="+mn-cs"/>
            </a:rPr>
            <a:t>M</a:t>
          </a:r>
          <a:r>
            <a:rPr kumimoji="0" lang="ja-JP" altLang="en-US" sz="1100" b="0" i="0" u="none" strike="noStrike" baseline="0">
              <a:solidFill>
                <a:sysClr val="windowText" lastClr="000000"/>
              </a:solidFill>
              <a:effectLst/>
              <a:latin typeface="+mn-ea"/>
              <a:ea typeface="+mn-ea"/>
              <a:cs typeface="+mn-cs"/>
            </a:rPr>
            <a:t>～</a:t>
          </a:r>
          <a:r>
            <a:rPr kumimoji="0" lang="en-US" altLang="ja-JP" sz="1100" b="0" i="0" u="none" strike="noStrike" baseline="0">
              <a:solidFill>
                <a:sysClr val="windowText" lastClr="000000"/>
              </a:solidFill>
              <a:effectLst/>
              <a:latin typeface="+mn-ea"/>
              <a:ea typeface="+mn-ea"/>
              <a:cs typeface="+mn-cs"/>
            </a:rPr>
            <a:t>N</a:t>
          </a:r>
          <a:r>
            <a:rPr kumimoji="0" lang="ja-JP" altLang="en-US" sz="1100" b="0" i="0" u="none" strike="noStrike" baseline="0">
              <a:solidFill>
                <a:sysClr val="windowText" lastClr="000000"/>
              </a:solidFill>
              <a:effectLst/>
              <a:latin typeface="+mn-ea"/>
              <a:ea typeface="+mn-ea"/>
              <a:cs typeface="+mn-cs"/>
            </a:rPr>
            <a:t>列に日当が入力された場合）</a:t>
          </a:r>
          <a:r>
            <a:rPr kumimoji="0" lang="en-US" altLang="ja-JP" sz="1100" b="0" i="0" u="none" strike="noStrike" baseline="0">
              <a:solidFill>
                <a:sysClr val="windowText" lastClr="000000"/>
              </a:solidFill>
              <a:effectLst/>
              <a:latin typeface="+mn-ea"/>
              <a:ea typeface="+mn-ea"/>
              <a:cs typeface="+mn-cs"/>
            </a:rPr>
            <a:t>…</a:t>
          </a:r>
          <a:r>
            <a:rPr kumimoji="0" lang="ja-JP" altLang="en-US" sz="1100" b="0" i="0" u="none" strike="noStrike" baseline="0">
              <a:solidFill>
                <a:sysClr val="windowText" lastClr="000000"/>
              </a:solidFill>
              <a:effectLst/>
              <a:latin typeface="+mn-ea"/>
              <a:ea typeface="+mn-ea"/>
              <a:cs typeface="+mn-cs"/>
            </a:rPr>
            <a:t>補助対象事業者における旅費規程等</a:t>
          </a:r>
          <a:endParaRPr kumimoji="0" lang="en-US" altLang="ja-JP" sz="1100" b="0" i="0" u="none" strike="noStrike" baseline="0">
            <a:solidFill>
              <a:sysClr val="windowText" lastClr="000000"/>
            </a:solidFill>
            <a:effectLst/>
            <a:latin typeface="+mn-ea"/>
            <a:ea typeface="+mn-ea"/>
            <a:cs typeface="+mn-cs"/>
          </a:endParaRPr>
        </a:p>
        <a:p>
          <a:pPr algn="l"/>
          <a:r>
            <a:rPr kumimoji="0" lang="ja-JP" altLang="en-US" sz="1100" b="0" i="0" u="none" strike="noStrike" baseline="0">
              <a:solidFill>
                <a:sysClr val="windowText" lastClr="000000"/>
              </a:solidFill>
              <a:effectLst/>
              <a:latin typeface="+mn-ea"/>
              <a:ea typeface="+mn-ea"/>
              <a:cs typeface="+mn-cs"/>
            </a:rPr>
            <a:t>　→</a:t>
          </a:r>
          <a:r>
            <a:rPr kumimoji="0" lang="en-US" altLang="ja-JP" sz="1100" b="0" i="0" u="none" strike="noStrike" baseline="0">
              <a:solidFill>
                <a:sysClr val="windowText" lastClr="000000"/>
              </a:solidFill>
              <a:effectLst/>
              <a:latin typeface="+mn-ea"/>
              <a:ea typeface="+mn-ea"/>
              <a:cs typeface="+mn-cs"/>
            </a:rPr>
            <a:t>H</a:t>
          </a:r>
          <a:r>
            <a:rPr kumimoji="0" lang="ja-JP" altLang="en-US" sz="1100" b="0" i="0" u="none" strike="noStrike" baseline="0">
              <a:solidFill>
                <a:sysClr val="windowText" lastClr="000000"/>
              </a:solidFill>
              <a:effectLst/>
              <a:latin typeface="+mn-ea"/>
              <a:ea typeface="+mn-ea"/>
              <a:cs typeface="+mn-cs"/>
            </a:rPr>
            <a:t>列種別「バス」「鉄道」「船」「その他運賃」</a:t>
          </a:r>
          <a:r>
            <a:rPr kumimoji="0" lang="en-US" altLang="ja-JP" sz="1100" b="0" i="0" u="none" strike="noStrike" baseline="0">
              <a:solidFill>
                <a:sysClr val="windowText" lastClr="000000"/>
              </a:solidFill>
              <a:effectLst/>
              <a:latin typeface="+mn-ea"/>
              <a:ea typeface="+mn-ea"/>
              <a:cs typeface="+mn-cs"/>
            </a:rPr>
            <a:t>…</a:t>
          </a:r>
          <a:r>
            <a:rPr kumimoji="0" lang="ja-JP" altLang="en-US" sz="1100" b="0" i="0" u="none" strike="noStrike" baseline="0">
              <a:solidFill>
                <a:sysClr val="windowText" lastClr="000000"/>
              </a:solidFill>
              <a:effectLst/>
              <a:latin typeface="+mn-ea"/>
              <a:ea typeface="+mn-ea"/>
              <a:cs typeface="+mn-cs"/>
            </a:rPr>
            <a:t>旅費計算ソフト、乗換検索サイト等の検索結果、その他運賃が確認できる資料</a:t>
          </a:r>
          <a:endParaRPr kumimoji="0" lang="en-US" altLang="ja-JP" sz="1100" b="0" i="0" u="none" strike="noStrike" baseline="0">
            <a:solidFill>
              <a:sysClr val="windowText" lastClr="000000"/>
            </a:solidFill>
            <a:effectLst/>
            <a:latin typeface="+mn-ea"/>
            <a:ea typeface="+mn-ea"/>
            <a:cs typeface="+mn-cs"/>
          </a:endParaRPr>
        </a:p>
        <a:p>
          <a:pPr algn="l"/>
          <a:r>
            <a:rPr kumimoji="0" lang="ja-JP" altLang="en-US" sz="1100" b="0" i="0" u="none" strike="noStrike" baseline="0">
              <a:solidFill>
                <a:sysClr val="windowText" lastClr="000000"/>
              </a:solidFill>
              <a:effectLst/>
              <a:latin typeface="+mn-ea"/>
              <a:ea typeface="+mn-ea"/>
              <a:cs typeface="+mn-cs"/>
            </a:rPr>
            <a:t>○</a:t>
          </a:r>
          <a:r>
            <a:rPr kumimoji="0" lang="en-US" altLang="ja-JP" sz="1100" b="0" i="0" u="none" strike="noStrike" baseline="0">
              <a:solidFill>
                <a:sysClr val="windowText" lastClr="000000"/>
              </a:solidFill>
              <a:effectLst/>
              <a:latin typeface="+mn-ea"/>
              <a:ea typeface="+mn-ea"/>
              <a:cs typeface="+mn-cs"/>
            </a:rPr>
            <a:t>R</a:t>
          </a:r>
          <a:r>
            <a:rPr kumimoji="0" lang="ja-JP" altLang="en-US" sz="1100" b="0" i="0" u="none" strike="noStrike" baseline="0">
              <a:solidFill>
                <a:sysClr val="windowText" lastClr="000000"/>
              </a:solidFill>
              <a:effectLst/>
              <a:latin typeface="+mn-ea"/>
              <a:ea typeface="+mn-ea"/>
              <a:cs typeface="+mn-cs"/>
            </a:rPr>
            <a:t>列「旅費の発生理由」には、補助対象事業に従事し生じた旅費であることが分かるよう、発生理由を記載すること。</a:t>
          </a:r>
          <a:endParaRPr kumimoji="1" lang="en-US" altLang="ja-JP" sz="1100" baseline="0">
            <a:solidFill>
              <a:sysClr val="windowText" lastClr="000000"/>
            </a:solidFill>
            <a:latin typeface="+mn-ea"/>
            <a:ea typeface="+mn-ea"/>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443578</xdr:colOff>
      <xdr:row>14</xdr:row>
      <xdr:rowOff>33866</xdr:rowOff>
    </xdr:from>
    <xdr:to>
      <xdr:col>14</xdr:col>
      <xdr:colOff>233485</xdr:colOff>
      <xdr:row>36</xdr:row>
      <xdr:rowOff>169334</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1445467" y="3095977"/>
          <a:ext cx="7254685" cy="4481690"/>
          <a:chOff x="951577" y="3251200"/>
          <a:chExt cx="6503973" cy="4419601"/>
        </a:xfrm>
      </xdr:grpSpPr>
      <xdr:sp macro="" textlink="">
        <xdr:nvSpPr>
          <xdr:cNvPr id="4" name="正方形/長方形 3">
            <a:extLst>
              <a:ext uri="{FF2B5EF4-FFF2-40B4-BE49-F238E27FC236}">
                <a16:creationId xmlns:a16="http://schemas.microsoft.com/office/drawing/2014/main" id="{00000000-0008-0000-0200-000004000000}"/>
              </a:ext>
            </a:extLst>
          </xdr:cNvPr>
          <xdr:cNvSpPr>
            <a:spLocks noChangeAspect="1"/>
          </xdr:cNvSpPr>
        </xdr:nvSpPr>
        <xdr:spPr>
          <a:xfrm>
            <a:off x="951577" y="3251200"/>
            <a:ext cx="6503973" cy="4419601"/>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記入時の留意事項</a:t>
            </a:r>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　（様式提出の際は本枠を削除すること。）</a:t>
            </a:r>
            <a:endParaRPr kumimoji="1" lang="en-US" altLang="ja-JP" sz="1100">
              <a:solidFill>
                <a:sysClr val="windowText" lastClr="000000"/>
              </a:solidFill>
              <a:latin typeface="+mn-ea"/>
              <a:ea typeface="+mn-ea"/>
            </a:endParaRPr>
          </a:p>
          <a:p>
            <a:pPr algn="l"/>
            <a:r>
              <a:rPr kumimoji="0" lang="ja-JP" altLang="en-US" sz="1100" b="0" i="0" u="none" strike="noStrike">
                <a:solidFill>
                  <a:sysClr val="windowText" lastClr="000000"/>
                </a:solidFill>
                <a:effectLst/>
                <a:latin typeface="+mn-lt"/>
                <a:ea typeface="+mn-ea"/>
                <a:cs typeface="+mn-cs"/>
              </a:rPr>
              <a:t>○曜日は各月</a:t>
            </a:r>
            <a:r>
              <a:rPr kumimoji="0" lang="en-US" altLang="ja-JP" sz="1100" b="0" i="0" u="none" strike="noStrike">
                <a:solidFill>
                  <a:sysClr val="windowText" lastClr="000000"/>
                </a:solidFill>
                <a:effectLst/>
                <a:latin typeface="+mn-lt"/>
                <a:ea typeface="+mn-ea"/>
                <a:cs typeface="+mn-cs"/>
              </a:rPr>
              <a:t>1</a:t>
            </a:r>
            <a:r>
              <a:rPr kumimoji="0" lang="ja-JP" altLang="en-US" sz="1100" b="0" i="0" u="none" strike="noStrike">
                <a:solidFill>
                  <a:sysClr val="windowText" lastClr="000000"/>
                </a:solidFill>
                <a:effectLst/>
                <a:latin typeface="+mn-lt"/>
                <a:ea typeface="+mn-ea"/>
                <a:cs typeface="+mn-cs"/>
              </a:rPr>
              <a:t>日のみ選択する。</a:t>
            </a:r>
            <a:endParaRPr kumimoji="0" lang="en-US" altLang="ja-JP" sz="1100" b="0" i="0" u="none" strike="noStrike">
              <a:solidFill>
                <a:schemeClr val="tx1"/>
              </a:solidFill>
              <a:effectLst/>
              <a:latin typeface="+mn-lt"/>
              <a:ea typeface="+mn-ea"/>
              <a:cs typeface="+mn-cs"/>
            </a:endParaRPr>
          </a:p>
          <a:p>
            <a:r>
              <a:rPr lang="ja-JP" altLang="ja-JP" sz="1100" b="0" i="0">
                <a:solidFill>
                  <a:schemeClr val="tx1"/>
                </a:solidFill>
                <a:effectLst/>
                <a:latin typeface="+mn-lt"/>
                <a:ea typeface="+mn-ea"/>
                <a:cs typeface="+mn-cs"/>
              </a:rPr>
              <a:t>○時間数各欄は「</a:t>
            </a:r>
            <a:r>
              <a:rPr lang="en-US" altLang="ja-JP" sz="1100" b="0" i="0">
                <a:solidFill>
                  <a:schemeClr val="tx1"/>
                </a:solidFill>
                <a:effectLst/>
                <a:latin typeface="+mn-lt"/>
                <a:ea typeface="+mn-ea"/>
                <a:cs typeface="+mn-cs"/>
              </a:rPr>
              <a:t>hh</a:t>
            </a:r>
            <a:r>
              <a:rPr lang="ja-JP" altLang="ja-JP" sz="1100" b="0" i="0">
                <a:solidFill>
                  <a:schemeClr val="tx1"/>
                </a:solidFill>
                <a:effectLst/>
                <a:latin typeface="+mn-lt"/>
                <a:ea typeface="+mn-ea"/>
                <a:cs typeface="+mn-cs"/>
              </a:rPr>
              <a:t>：</a:t>
            </a:r>
            <a:r>
              <a:rPr lang="en-US" altLang="ja-JP" sz="1100" b="0" i="0">
                <a:solidFill>
                  <a:schemeClr val="tx1"/>
                </a:solidFill>
                <a:effectLst/>
                <a:latin typeface="+mn-lt"/>
                <a:ea typeface="+mn-ea"/>
                <a:cs typeface="+mn-cs"/>
              </a:rPr>
              <a:t>mm</a:t>
            </a:r>
            <a:r>
              <a:rPr lang="ja-JP" altLang="ja-JP" sz="1100" b="0" i="0">
                <a:solidFill>
                  <a:schemeClr val="tx1"/>
                </a:solidFill>
                <a:effectLst/>
                <a:latin typeface="+mn-lt"/>
                <a:ea typeface="+mn-ea"/>
                <a:cs typeface="+mn-cs"/>
              </a:rPr>
              <a:t>」形式で、半角・</a:t>
            </a:r>
            <a:r>
              <a:rPr lang="en-US" altLang="ja-JP" sz="1100" b="0" i="0">
                <a:solidFill>
                  <a:schemeClr val="tx1"/>
                </a:solidFill>
                <a:effectLst/>
                <a:latin typeface="+mn-lt"/>
                <a:ea typeface="+mn-ea"/>
                <a:cs typeface="+mn-cs"/>
              </a:rPr>
              <a:t>24</a:t>
            </a:r>
            <a:r>
              <a:rPr lang="ja-JP" altLang="ja-JP" sz="1100" b="0" i="0">
                <a:solidFill>
                  <a:schemeClr val="tx1"/>
                </a:solidFill>
                <a:effectLst/>
                <a:latin typeface="+mn-lt"/>
                <a:ea typeface="+mn-ea"/>
                <a:cs typeface="+mn-cs"/>
              </a:rPr>
              <a:t>時間表記で入力する。</a:t>
            </a:r>
            <a:endParaRPr lang="ja-JP" altLang="ja-JP">
              <a:solidFill>
                <a:schemeClr val="tx1"/>
              </a:solidFill>
              <a:effectLst/>
            </a:endParaRPr>
          </a:p>
          <a:p>
            <a:r>
              <a:rPr lang="ja-JP" altLang="ja-JP" sz="1100" b="0" i="0">
                <a:solidFill>
                  <a:schemeClr val="tx1"/>
                </a:solidFill>
                <a:effectLst/>
                <a:latin typeface="+mn-lt"/>
                <a:ea typeface="+mn-ea"/>
                <a:cs typeface="+mn-cs"/>
              </a:rPr>
              <a:t>　</a:t>
            </a:r>
            <a:r>
              <a:rPr lang="en-US" altLang="ja-JP" sz="1100" b="0" i="0">
                <a:solidFill>
                  <a:schemeClr val="tx1"/>
                </a:solidFill>
                <a:effectLst/>
                <a:latin typeface="+mn-lt"/>
                <a:ea typeface="+mn-ea"/>
                <a:cs typeface="+mn-cs"/>
              </a:rPr>
              <a:t>※</a:t>
            </a:r>
            <a:r>
              <a:rPr lang="ja-JP" altLang="ja-JP" sz="1100" b="0" i="0">
                <a:solidFill>
                  <a:schemeClr val="tx1"/>
                </a:solidFill>
                <a:effectLst/>
                <a:latin typeface="+mn-lt"/>
                <a:ea typeface="+mn-ea"/>
                <a:cs typeface="+mn-cs"/>
              </a:rPr>
              <a:t>日付をまたいで作業がある場合、入力上は（</a:t>
            </a:r>
            <a:r>
              <a:rPr lang="en-US" altLang="ja-JP" sz="1100" b="0" i="0">
                <a:solidFill>
                  <a:schemeClr val="tx1"/>
                </a:solidFill>
                <a:effectLst/>
                <a:latin typeface="+mn-lt"/>
                <a:ea typeface="+mn-ea"/>
                <a:cs typeface="+mn-cs"/>
              </a:rPr>
              <a:t>24:00</a:t>
            </a:r>
            <a:r>
              <a:rPr lang="ja-JP" altLang="ja-JP" sz="1100" b="0" i="0">
                <a:solidFill>
                  <a:schemeClr val="tx1"/>
                </a:solidFill>
                <a:effectLst/>
                <a:latin typeface="+mn-lt"/>
                <a:ea typeface="+mn-ea"/>
                <a:cs typeface="+mn-cs"/>
              </a:rPr>
              <a:t>、</a:t>
            </a:r>
            <a:r>
              <a:rPr lang="en-US" altLang="ja-JP" sz="1100" b="0" i="0">
                <a:solidFill>
                  <a:schemeClr val="tx1"/>
                </a:solidFill>
                <a:effectLst/>
                <a:latin typeface="+mn-lt"/>
                <a:ea typeface="+mn-ea"/>
                <a:cs typeface="+mn-cs"/>
              </a:rPr>
              <a:t>25:00</a:t>
            </a:r>
            <a:r>
              <a:rPr lang="ja-JP" altLang="ja-JP" sz="1100" b="0" i="0">
                <a:solidFill>
                  <a:schemeClr val="tx1"/>
                </a:solidFill>
                <a:effectLst/>
                <a:latin typeface="+mn-lt"/>
                <a:ea typeface="+mn-ea"/>
                <a:cs typeface="+mn-cs"/>
              </a:rPr>
              <a:t>）というように</a:t>
            </a:r>
            <a:r>
              <a:rPr lang="en-US" altLang="ja-JP" sz="1100" b="0" i="0">
                <a:solidFill>
                  <a:schemeClr val="tx1"/>
                </a:solidFill>
                <a:effectLst/>
                <a:latin typeface="+mn-lt"/>
                <a:ea typeface="+mn-ea"/>
                <a:cs typeface="+mn-cs"/>
              </a:rPr>
              <a:t>24</a:t>
            </a:r>
            <a:r>
              <a:rPr lang="ja-JP" altLang="ja-JP" sz="1100" b="0" i="0">
                <a:solidFill>
                  <a:schemeClr val="tx1"/>
                </a:solidFill>
                <a:effectLst/>
                <a:latin typeface="+mn-lt"/>
                <a:ea typeface="+mn-ea"/>
                <a:cs typeface="+mn-cs"/>
              </a:rPr>
              <a:t>時間を超える形で入力する。</a:t>
            </a:r>
            <a:endParaRPr lang="ja-JP" altLang="ja-JP">
              <a:solidFill>
                <a:schemeClr val="tx1"/>
              </a:solidFill>
              <a:effectLst/>
            </a:endParaRPr>
          </a:p>
          <a:p>
            <a:r>
              <a:rPr lang="ja-JP" altLang="ja-JP" sz="1100" b="0" i="0">
                <a:solidFill>
                  <a:schemeClr val="tx1"/>
                </a:solidFill>
                <a:effectLst/>
                <a:latin typeface="+mn-lt"/>
                <a:ea typeface="+mn-ea"/>
                <a:cs typeface="+mn-cs"/>
              </a:rPr>
              <a:t>　→表示上は</a:t>
            </a:r>
            <a:r>
              <a:rPr lang="en-US" altLang="ja-JP" sz="1100" b="0" i="0">
                <a:solidFill>
                  <a:schemeClr val="tx1"/>
                </a:solidFill>
                <a:effectLst/>
                <a:latin typeface="+mn-lt"/>
                <a:ea typeface="+mn-ea"/>
                <a:cs typeface="+mn-cs"/>
              </a:rPr>
              <a:t>0:00</a:t>
            </a:r>
            <a:r>
              <a:rPr lang="ja-JP" altLang="ja-JP" sz="1100" b="0" i="0">
                <a:solidFill>
                  <a:schemeClr val="tx1"/>
                </a:solidFill>
                <a:effectLst/>
                <a:latin typeface="+mn-lt"/>
                <a:ea typeface="+mn-ea"/>
                <a:cs typeface="+mn-cs"/>
              </a:rPr>
              <a:t>、</a:t>
            </a:r>
            <a:r>
              <a:rPr lang="en-US" altLang="ja-JP" sz="1100" b="0" i="0">
                <a:solidFill>
                  <a:schemeClr val="tx1"/>
                </a:solidFill>
                <a:effectLst/>
                <a:latin typeface="+mn-lt"/>
                <a:ea typeface="+mn-ea"/>
                <a:cs typeface="+mn-cs"/>
              </a:rPr>
              <a:t>01:00</a:t>
            </a:r>
            <a:r>
              <a:rPr lang="ja-JP" altLang="ja-JP" sz="1100" b="0" i="0">
                <a:solidFill>
                  <a:schemeClr val="tx1"/>
                </a:solidFill>
                <a:effectLst/>
                <a:latin typeface="+mn-lt"/>
                <a:ea typeface="+mn-ea"/>
                <a:cs typeface="+mn-cs"/>
              </a:rPr>
              <a:t>と表示される。最終的な合計欄に時間数が適切に反映されていれば問題ない。</a:t>
            </a:r>
            <a:endParaRPr kumimoji="0" lang="en-US" altLang="ja-JP" sz="1100" b="0" i="0" u="none" strike="noStrike">
              <a:solidFill>
                <a:schemeClr val="tx1"/>
              </a:solidFill>
              <a:effectLst/>
              <a:latin typeface="+mn-lt"/>
              <a:ea typeface="+mn-ea"/>
              <a:cs typeface="+mn-cs"/>
            </a:endParaRPr>
          </a:p>
          <a:p>
            <a:pPr algn="l"/>
            <a:r>
              <a:rPr kumimoji="0" lang="ja-JP" altLang="en-US" sz="1100" b="0" i="0" u="none" strike="noStrike">
                <a:solidFill>
                  <a:sysClr val="windowText" lastClr="000000"/>
                </a:solidFill>
                <a:effectLst/>
                <a:latin typeface="+mn-lt"/>
                <a:ea typeface="+mn-ea"/>
                <a:cs typeface="+mn-cs"/>
              </a:rPr>
              <a:t>○補助対象事業者における謝金に関する規程に準じた金額は以下の通りとする。</a:t>
            </a:r>
            <a:endParaRPr kumimoji="0" lang="en-US" altLang="ja-JP" sz="1100" b="0" i="0" u="none" strike="noStrike">
              <a:solidFill>
                <a:sysClr val="windowText" lastClr="000000"/>
              </a:solidFill>
              <a:effectLst/>
              <a:latin typeface="+mn-lt"/>
              <a:ea typeface="+mn-ea"/>
              <a:cs typeface="+mn-cs"/>
            </a:endParaRPr>
          </a:p>
          <a:p>
            <a:pPr algn="l"/>
            <a:r>
              <a:rPr kumimoji="1" lang="ja-JP" altLang="en-US" sz="1100" baseline="0">
                <a:solidFill>
                  <a:sysClr val="windowText" lastClr="000000"/>
                </a:solidFill>
                <a:latin typeface="+mn-ea"/>
                <a:ea typeface="+mn-ea"/>
              </a:rPr>
              <a:t>参考：謝金の標準支払基準</a:t>
            </a:r>
            <a:endParaRPr kumimoji="1" lang="en-US" altLang="ja-JP" sz="1100" baseline="0">
              <a:solidFill>
                <a:sysClr val="windowText" lastClr="000000"/>
              </a:solidFill>
              <a:latin typeface="+mn-ea"/>
              <a:ea typeface="+mn-ea"/>
            </a:endParaRPr>
          </a:p>
        </xdr:txBody>
      </xdr:sp>
      <xdr:pic>
        <xdr:nvPicPr>
          <xdr:cNvPr id="2" name="図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1032933" y="4601838"/>
            <a:ext cx="4577696" cy="2975828"/>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xdr:from>
      <xdr:col>3</xdr:col>
      <xdr:colOff>110067</xdr:colOff>
      <xdr:row>12</xdr:row>
      <xdr:rowOff>152399</xdr:rowOff>
    </xdr:from>
    <xdr:to>
      <xdr:col>4</xdr:col>
      <xdr:colOff>4123266</xdr:colOff>
      <xdr:row>29</xdr:row>
      <xdr:rowOff>135466</xdr:rowOff>
    </xdr:to>
    <xdr:grpSp>
      <xdr:nvGrpSpPr>
        <xdr:cNvPr id="5" name="グループ化 4">
          <a:extLst>
            <a:ext uri="{FF2B5EF4-FFF2-40B4-BE49-F238E27FC236}">
              <a16:creationId xmlns:a16="http://schemas.microsoft.com/office/drawing/2014/main" id="{00000000-0008-0000-0300-000005000000}"/>
            </a:ext>
          </a:extLst>
        </xdr:cNvPr>
        <xdr:cNvGrpSpPr/>
      </xdr:nvGrpSpPr>
      <xdr:grpSpPr>
        <a:xfrm>
          <a:off x="1111956" y="2847621"/>
          <a:ext cx="5353754" cy="3341512"/>
          <a:chOff x="1016000" y="2827866"/>
          <a:chExt cx="5198533" cy="3293533"/>
        </a:xfrm>
      </xdr:grpSpPr>
      <xdr:sp macro="" textlink="">
        <xdr:nvSpPr>
          <xdr:cNvPr id="3" name="正方形/長方形 2">
            <a:extLst>
              <a:ext uri="{FF2B5EF4-FFF2-40B4-BE49-F238E27FC236}">
                <a16:creationId xmlns:a16="http://schemas.microsoft.com/office/drawing/2014/main" id="{00000000-0008-0000-0300-000003000000}"/>
              </a:ext>
            </a:extLst>
          </xdr:cNvPr>
          <xdr:cNvSpPr>
            <a:spLocks noChangeAspect="1"/>
          </xdr:cNvSpPr>
        </xdr:nvSpPr>
        <xdr:spPr>
          <a:xfrm>
            <a:off x="1016000" y="2827866"/>
            <a:ext cx="5198533" cy="3293533"/>
          </a:xfrm>
          <a:prstGeom prst="rect">
            <a:avLst/>
          </a:prstGeom>
          <a:solidFill>
            <a:srgbClr val="FFFF00"/>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記入時の留意事項</a:t>
            </a:r>
            <a:r>
              <a:rPr kumimoji="1" lang="en-US" altLang="ja-JP" sz="1100">
                <a:solidFill>
                  <a:sysClr val="windowText" lastClr="000000"/>
                </a:solidFill>
                <a:latin typeface="+mn-ea"/>
                <a:ea typeface="+mn-ea"/>
              </a:rPr>
              <a:t>】</a:t>
            </a:r>
            <a:r>
              <a:rPr kumimoji="1" lang="ja-JP" altLang="en-US" sz="1100">
                <a:solidFill>
                  <a:sysClr val="windowText" lastClr="000000"/>
                </a:solidFill>
                <a:latin typeface="+mn-ea"/>
                <a:ea typeface="+mn-ea"/>
              </a:rPr>
              <a:t>　（様式提出の際は本枠を削除すること。）</a:t>
            </a:r>
            <a:endParaRPr kumimoji="1" lang="en-US" altLang="ja-JP" sz="1100">
              <a:solidFill>
                <a:sysClr val="windowText" lastClr="000000"/>
              </a:solidFill>
              <a:latin typeface="+mn-ea"/>
              <a:ea typeface="+mn-ea"/>
            </a:endParaRPr>
          </a:p>
          <a:p>
            <a:pPr algn="l"/>
            <a:r>
              <a:rPr kumimoji="0" lang="ja-JP" altLang="en-US" sz="1100" b="0" i="0" u="none" strike="noStrike">
                <a:solidFill>
                  <a:sysClr val="windowText" lastClr="000000"/>
                </a:solidFill>
                <a:effectLst/>
                <a:latin typeface="+mn-lt"/>
                <a:ea typeface="+mn-ea"/>
                <a:cs typeface="+mn-cs"/>
              </a:rPr>
              <a:t>○曜日は各月</a:t>
            </a:r>
            <a:r>
              <a:rPr kumimoji="0" lang="en-US" altLang="ja-JP" sz="1100" b="0" i="0" u="none" strike="noStrike">
                <a:solidFill>
                  <a:sysClr val="windowText" lastClr="000000"/>
                </a:solidFill>
                <a:effectLst/>
                <a:latin typeface="+mn-lt"/>
                <a:ea typeface="+mn-ea"/>
                <a:cs typeface="+mn-cs"/>
              </a:rPr>
              <a:t>1</a:t>
            </a:r>
            <a:r>
              <a:rPr kumimoji="0" lang="ja-JP" altLang="en-US" sz="1100" b="0" i="0" u="none" strike="noStrike">
                <a:solidFill>
                  <a:sysClr val="windowText" lastClr="000000"/>
                </a:solidFill>
                <a:effectLst/>
                <a:latin typeface="+mn-lt"/>
                <a:ea typeface="+mn-ea"/>
                <a:cs typeface="+mn-cs"/>
              </a:rPr>
              <a:t>日のみ選択する。</a:t>
            </a:r>
            <a:endParaRPr kumimoji="0" lang="en-US" altLang="ja-JP" sz="1100" b="0" i="0" u="none" strike="noStrike">
              <a:solidFill>
                <a:sysClr val="windowText" lastClr="000000"/>
              </a:solidFill>
              <a:effectLst/>
              <a:latin typeface="+mn-lt"/>
              <a:ea typeface="+mn-ea"/>
              <a:cs typeface="+mn-cs"/>
            </a:endParaRPr>
          </a:p>
          <a:p>
            <a:pPr algn="l"/>
            <a:r>
              <a:rPr kumimoji="0" lang="ja-JP" altLang="en-US" sz="1100" b="0" i="0" u="none" strike="noStrike">
                <a:solidFill>
                  <a:sysClr val="windowText" lastClr="000000"/>
                </a:solidFill>
                <a:effectLst/>
                <a:latin typeface="+mn-lt"/>
                <a:ea typeface="+mn-ea"/>
                <a:cs typeface="+mn-cs"/>
              </a:rPr>
              <a:t>○補助対象事業者における謝金に関する規程に準じた金額は以下の通りとする。</a:t>
            </a:r>
            <a:endParaRPr kumimoji="0" lang="en-US" altLang="ja-JP" sz="1100" b="0" i="0" u="none" strike="noStrike">
              <a:solidFill>
                <a:sysClr val="windowText" lastClr="000000"/>
              </a:solidFill>
              <a:effectLst/>
              <a:latin typeface="+mn-lt"/>
              <a:ea typeface="+mn-ea"/>
              <a:cs typeface="+mn-cs"/>
            </a:endParaRPr>
          </a:p>
          <a:p>
            <a:pPr algn="l"/>
            <a:r>
              <a:rPr kumimoji="1" lang="ja-JP" altLang="en-US" sz="1100" baseline="0">
                <a:solidFill>
                  <a:sysClr val="windowText" lastClr="000000"/>
                </a:solidFill>
                <a:latin typeface="+mn-ea"/>
                <a:ea typeface="+mn-ea"/>
              </a:rPr>
              <a:t>参考：謝金の標準支払基準</a:t>
            </a:r>
            <a:r>
              <a:rPr kumimoji="1" lang="en-US" altLang="ja-JP" sz="1100" baseline="0">
                <a:solidFill>
                  <a:sysClr val="windowText" lastClr="000000"/>
                </a:solidFill>
                <a:latin typeface="+mn-ea"/>
                <a:ea typeface="+mn-ea"/>
              </a:rPr>
              <a:t>V</a:t>
            </a:r>
          </a:p>
        </xdr:txBody>
      </xdr:sp>
      <xdr:pic>
        <xdr:nvPicPr>
          <xdr:cNvPr id="8" name="図 7">
            <a:extLst>
              <a:ext uri="{FF2B5EF4-FFF2-40B4-BE49-F238E27FC236}">
                <a16:creationId xmlns:a16="http://schemas.microsoft.com/office/drawing/2014/main" id="{00000000-0008-0000-0300-000008000000}"/>
              </a:ext>
            </a:extLst>
          </xdr:cNvPr>
          <xdr:cNvPicPr>
            <a:picLocks noChangeAspect="1"/>
          </xdr:cNvPicPr>
        </xdr:nvPicPr>
        <xdr:blipFill>
          <a:blip xmlns:r="http://schemas.openxmlformats.org/officeDocument/2006/relationships" r:embed="rId1"/>
          <a:stretch>
            <a:fillRect/>
          </a:stretch>
        </xdr:blipFill>
        <xdr:spPr>
          <a:xfrm>
            <a:off x="1227667" y="3863634"/>
            <a:ext cx="4402667" cy="196744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3</xdr:col>
      <xdr:colOff>381000</xdr:colOff>
      <xdr:row>14</xdr:row>
      <xdr:rowOff>38100</xdr:rowOff>
    </xdr:from>
    <xdr:to>
      <xdr:col>5</xdr:col>
      <xdr:colOff>898265</xdr:colOff>
      <xdr:row>16</xdr:row>
      <xdr:rowOff>152762</xdr:rowOff>
    </xdr:to>
    <xdr:sp macro="" textlink="">
      <xdr:nvSpPr>
        <xdr:cNvPr id="3" name="吹き出し: 四角形 9">
          <a:extLst>
            <a:ext uri="{FF2B5EF4-FFF2-40B4-BE49-F238E27FC236}">
              <a16:creationId xmlns:a16="http://schemas.microsoft.com/office/drawing/2014/main" id="{00000000-0008-0000-0600-000003000000}"/>
            </a:ext>
          </a:extLst>
        </xdr:cNvPr>
        <xdr:cNvSpPr/>
      </xdr:nvSpPr>
      <xdr:spPr>
        <a:xfrm>
          <a:off x="1165860" y="2849880"/>
          <a:ext cx="1873625" cy="495662"/>
        </a:xfrm>
        <a:prstGeom prst="wedgeRectCallout">
          <a:avLst>
            <a:gd name="adj1" fmla="val -66156"/>
            <a:gd name="adj2" fmla="val -139064"/>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000" kern="100">
              <a:solidFill>
                <a:srgbClr val="FF0000"/>
              </a:solidFill>
              <a:effectLst/>
              <a:ea typeface="ＭＳ 明朝" panose="02020609040205080304" pitchFamily="17" charset="-128"/>
              <a:cs typeface="Times New Roman" panose="02020603050405020304" pitchFamily="18" charset="0"/>
            </a:rPr>
            <a:t>「曜日」は”</a:t>
          </a:r>
          <a:r>
            <a:rPr lang="ja-JP" altLang="ja-JP" sz="1000">
              <a:solidFill>
                <a:srgbClr val="FF0000"/>
              </a:solidFill>
              <a:effectLst/>
              <a:latin typeface="+mn-lt"/>
              <a:ea typeface="+mn-ea"/>
              <a:cs typeface="+mn-cs"/>
            </a:rPr>
            <a:t>初日のみ</a:t>
          </a:r>
          <a:r>
            <a:rPr lang="ja-JP" altLang="en-US" sz="1000" kern="100">
              <a:solidFill>
                <a:srgbClr val="FF0000"/>
              </a:solidFill>
              <a:effectLst/>
              <a:ea typeface="ＭＳ 明朝" panose="02020609040205080304" pitchFamily="17" charset="-128"/>
              <a:cs typeface="Times New Roman" panose="02020603050405020304" pitchFamily="18" charset="0"/>
            </a:rPr>
            <a:t>”プルダウンで選択してください。</a:t>
          </a:r>
          <a:endParaRPr lang="en-US" altLang="ja-JP" sz="1000" kern="100">
            <a:solidFill>
              <a:srgbClr val="FF0000"/>
            </a:solidFill>
            <a:effectLst/>
            <a:ea typeface="ＭＳ 明朝" panose="02020609040205080304" pitchFamily="17" charset="-128"/>
            <a:cs typeface="Times New Roman" panose="02020603050405020304" pitchFamily="18" charset="0"/>
          </a:endParaRPr>
        </a:p>
        <a:p>
          <a:pPr algn="l">
            <a:spcAft>
              <a:spcPts val="0"/>
            </a:spcAft>
          </a:pPr>
          <a:r>
            <a:rPr lang="ja-JP" altLang="en-US" sz="1000" kern="100">
              <a:solidFill>
                <a:srgbClr val="FF0000"/>
              </a:solidFill>
              <a:effectLst/>
              <a:ea typeface="ＭＳ 明朝" panose="02020609040205080304" pitchFamily="17" charset="-128"/>
              <a:cs typeface="Times New Roman" panose="02020603050405020304" pitchFamily="18" charset="0"/>
            </a:rPr>
            <a:t>初日以降は自動反映されます。</a:t>
          </a:r>
        </a:p>
      </xdr:txBody>
    </xdr:sp>
    <xdr:clientData/>
  </xdr:twoCellAnchor>
  <xdr:twoCellAnchor>
    <xdr:from>
      <xdr:col>7</xdr:col>
      <xdr:colOff>716280</xdr:colOff>
      <xdr:row>11</xdr:row>
      <xdr:rowOff>15240</xdr:rowOff>
    </xdr:from>
    <xdr:to>
      <xdr:col>13</xdr:col>
      <xdr:colOff>373380</xdr:colOff>
      <xdr:row>14</xdr:row>
      <xdr:rowOff>26810</xdr:rowOff>
    </xdr:to>
    <xdr:sp macro="" textlink="">
      <xdr:nvSpPr>
        <xdr:cNvPr id="4" name="吹き出し: 四角形 9">
          <a:extLst>
            <a:ext uri="{FF2B5EF4-FFF2-40B4-BE49-F238E27FC236}">
              <a16:creationId xmlns:a16="http://schemas.microsoft.com/office/drawing/2014/main" id="{00000000-0008-0000-0600-000004000000}"/>
            </a:ext>
          </a:extLst>
        </xdr:cNvPr>
        <xdr:cNvSpPr/>
      </xdr:nvSpPr>
      <xdr:spPr>
        <a:xfrm>
          <a:off x="3962400" y="2255520"/>
          <a:ext cx="1790700" cy="583070"/>
        </a:xfrm>
        <a:prstGeom prst="wedgeRectCallout">
          <a:avLst>
            <a:gd name="adj1" fmla="val -41211"/>
            <a:gd name="adj2" fmla="val 117447"/>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000">
              <a:solidFill>
                <a:srgbClr val="FF0000"/>
              </a:solidFill>
              <a:effectLst/>
            </a:rPr>
            <a:t>時間数については、</a:t>
          </a:r>
          <a:r>
            <a:rPr lang="ja-JP" altLang="en-US" sz="1000" b="1">
              <a:solidFill>
                <a:srgbClr val="FF0000"/>
              </a:solidFill>
              <a:effectLst/>
            </a:rPr>
            <a:t>当該事業に従事した分についてのみ計上</a:t>
          </a:r>
          <a:r>
            <a:rPr lang="ja-JP" altLang="en-US" sz="1000">
              <a:solidFill>
                <a:srgbClr val="FF0000"/>
              </a:solidFill>
              <a:effectLst/>
            </a:rPr>
            <a:t>してください。</a:t>
          </a:r>
          <a:endParaRPr lang="ja-JP" altLang="ja-JP" sz="1000">
            <a:solidFill>
              <a:srgbClr val="FF0000"/>
            </a:solidFill>
            <a:effectLst/>
          </a:endParaRPr>
        </a:p>
      </xdr:txBody>
    </xdr:sp>
    <xdr:clientData/>
  </xdr:twoCellAnchor>
  <xdr:twoCellAnchor>
    <xdr:from>
      <xdr:col>2</xdr:col>
      <xdr:colOff>281940</xdr:colOff>
      <xdr:row>25</xdr:row>
      <xdr:rowOff>0</xdr:rowOff>
    </xdr:from>
    <xdr:to>
      <xdr:col>5</xdr:col>
      <xdr:colOff>463925</xdr:colOff>
      <xdr:row>27</xdr:row>
      <xdr:rowOff>114662</xdr:rowOff>
    </xdr:to>
    <xdr:sp macro="" textlink="">
      <xdr:nvSpPr>
        <xdr:cNvPr id="5" name="吹き出し: 四角形 9">
          <a:extLst>
            <a:ext uri="{FF2B5EF4-FFF2-40B4-BE49-F238E27FC236}">
              <a16:creationId xmlns:a16="http://schemas.microsoft.com/office/drawing/2014/main" id="{00000000-0008-0000-0600-000005000000}"/>
            </a:ext>
          </a:extLst>
        </xdr:cNvPr>
        <xdr:cNvSpPr/>
      </xdr:nvSpPr>
      <xdr:spPr>
        <a:xfrm>
          <a:off x="731520" y="4907280"/>
          <a:ext cx="1873625" cy="495662"/>
        </a:xfrm>
        <a:prstGeom prst="wedgeRectCallout">
          <a:avLst>
            <a:gd name="adj1" fmla="val -21810"/>
            <a:gd name="adj2" fmla="val -103376"/>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000" b="0" i="0">
              <a:solidFill>
                <a:srgbClr val="FF0000"/>
              </a:solidFill>
              <a:effectLst/>
              <a:latin typeface="+mn-lt"/>
              <a:ea typeface="+mn-ea"/>
              <a:cs typeface="+mn-cs"/>
            </a:rPr>
            <a:t>時間内（外）労働時間</a:t>
          </a:r>
          <a:r>
            <a:rPr lang="ja-JP" altLang="ja-JP" sz="1000" b="0" i="0">
              <a:solidFill>
                <a:srgbClr val="FF0000"/>
              </a:solidFill>
              <a:effectLst/>
              <a:latin typeface="+mn-lt"/>
              <a:ea typeface="+mn-ea"/>
              <a:cs typeface="+mn-cs"/>
            </a:rPr>
            <a:t>欄は「</a:t>
          </a:r>
          <a:r>
            <a:rPr lang="en-US" altLang="ja-JP" sz="1000" b="0" i="0">
              <a:solidFill>
                <a:srgbClr val="FF0000"/>
              </a:solidFill>
              <a:effectLst/>
              <a:latin typeface="+mn-lt"/>
              <a:ea typeface="+mn-ea"/>
              <a:cs typeface="+mn-cs"/>
            </a:rPr>
            <a:t>hh</a:t>
          </a:r>
          <a:r>
            <a:rPr lang="ja-JP" altLang="ja-JP" sz="1000" b="0" i="0">
              <a:solidFill>
                <a:srgbClr val="FF0000"/>
              </a:solidFill>
              <a:effectLst/>
              <a:latin typeface="+mn-lt"/>
              <a:ea typeface="+mn-ea"/>
              <a:cs typeface="+mn-cs"/>
            </a:rPr>
            <a:t>：</a:t>
          </a:r>
          <a:r>
            <a:rPr lang="en-US" altLang="ja-JP" sz="1000" b="0" i="0">
              <a:solidFill>
                <a:srgbClr val="FF0000"/>
              </a:solidFill>
              <a:effectLst/>
              <a:latin typeface="+mn-lt"/>
              <a:ea typeface="+mn-ea"/>
              <a:cs typeface="+mn-cs"/>
            </a:rPr>
            <a:t>mm</a:t>
          </a:r>
          <a:r>
            <a:rPr lang="ja-JP" altLang="ja-JP" sz="1000" b="0" i="0">
              <a:solidFill>
                <a:srgbClr val="FF0000"/>
              </a:solidFill>
              <a:effectLst/>
              <a:latin typeface="+mn-lt"/>
              <a:ea typeface="+mn-ea"/>
              <a:cs typeface="+mn-cs"/>
            </a:rPr>
            <a:t>」形式で、半角・</a:t>
          </a:r>
          <a:r>
            <a:rPr lang="en-US" altLang="ja-JP" sz="1000" b="0" i="0">
              <a:solidFill>
                <a:srgbClr val="FF0000"/>
              </a:solidFill>
              <a:effectLst/>
              <a:latin typeface="+mn-lt"/>
              <a:ea typeface="+mn-ea"/>
              <a:cs typeface="+mn-cs"/>
            </a:rPr>
            <a:t>24</a:t>
          </a:r>
          <a:r>
            <a:rPr lang="ja-JP" altLang="ja-JP" sz="1000" b="0" i="0">
              <a:solidFill>
                <a:srgbClr val="FF0000"/>
              </a:solidFill>
              <a:effectLst/>
              <a:latin typeface="+mn-lt"/>
              <a:ea typeface="+mn-ea"/>
              <a:cs typeface="+mn-cs"/>
            </a:rPr>
            <a:t>時間表記で入力</a:t>
          </a:r>
          <a:r>
            <a:rPr lang="ja-JP" altLang="en-US" sz="1000" b="0" i="0">
              <a:solidFill>
                <a:srgbClr val="FF0000"/>
              </a:solidFill>
              <a:effectLst/>
              <a:latin typeface="+mn-lt"/>
              <a:ea typeface="+mn-ea"/>
              <a:cs typeface="+mn-cs"/>
            </a:rPr>
            <a:t>してください</a:t>
          </a:r>
          <a:r>
            <a:rPr lang="ja-JP" altLang="ja-JP" sz="1000" b="0" i="0">
              <a:solidFill>
                <a:srgbClr val="FF0000"/>
              </a:solidFill>
              <a:effectLst/>
              <a:latin typeface="+mn-lt"/>
              <a:ea typeface="+mn-ea"/>
              <a:cs typeface="+mn-cs"/>
            </a:rPr>
            <a:t>。</a:t>
          </a:r>
          <a:endParaRPr lang="ja-JP" altLang="ja-JP" sz="1000">
            <a:solidFill>
              <a:srgbClr val="FF0000"/>
            </a:solidFill>
            <a:effectLst/>
          </a:endParaRPr>
        </a:p>
      </xdr:txBody>
    </xdr:sp>
    <xdr:clientData/>
  </xdr:twoCellAnchor>
  <xdr:twoCellAnchor>
    <xdr:from>
      <xdr:col>3</xdr:col>
      <xdr:colOff>800100</xdr:colOff>
      <xdr:row>31</xdr:row>
      <xdr:rowOff>38100</xdr:rowOff>
    </xdr:from>
    <xdr:to>
      <xdr:col>13</xdr:col>
      <xdr:colOff>259527</xdr:colOff>
      <xdr:row>35</xdr:row>
      <xdr:rowOff>107575</xdr:rowOff>
    </xdr:to>
    <xdr:sp macro="" textlink="">
      <xdr:nvSpPr>
        <xdr:cNvPr id="6" name="吹き出し: 四角形 9">
          <a:extLst>
            <a:ext uri="{FF2B5EF4-FFF2-40B4-BE49-F238E27FC236}">
              <a16:creationId xmlns:a16="http://schemas.microsoft.com/office/drawing/2014/main" id="{00000000-0008-0000-0600-000006000000}"/>
            </a:ext>
          </a:extLst>
        </xdr:cNvPr>
        <xdr:cNvSpPr/>
      </xdr:nvSpPr>
      <xdr:spPr>
        <a:xfrm>
          <a:off x="1584960" y="6088380"/>
          <a:ext cx="4054287" cy="831475"/>
        </a:xfrm>
        <a:prstGeom prst="wedgeRectCallout">
          <a:avLst>
            <a:gd name="adj1" fmla="val -13992"/>
            <a:gd name="adj2" fmla="val -67170"/>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lang="ja-JP" altLang="ja-JP" sz="1000" b="0" i="0">
              <a:solidFill>
                <a:srgbClr val="FF0000"/>
              </a:solidFill>
              <a:effectLst/>
              <a:latin typeface="+mn-lt"/>
              <a:ea typeface="+mn-ea"/>
              <a:cs typeface="+mn-cs"/>
            </a:rPr>
            <a:t>　</a:t>
          </a:r>
          <a:r>
            <a:rPr lang="en-US" altLang="ja-JP" sz="1000" b="0" i="0">
              <a:solidFill>
                <a:srgbClr val="FF0000"/>
              </a:solidFill>
              <a:effectLst/>
              <a:latin typeface="+mn-lt"/>
              <a:ea typeface="+mn-ea"/>
              <a:cs typeface="+mn-cs"/>
            </a:rPr>
            <a:t>※</a:t>
          </a:r>
          <a:r>
            <a:rPr lang="ja-JP" altLang="ja-JP" sz="1000" b="0" i="0">
              <a:solidFill>
                <a:srgbClr val="FF0000"/>
              </a:solidFill>
              <a:effectLst/>
              <a:latin typeface="+mn-lt"/>
              <a:ea typeface="+mn-ea"/>
              <a:cs typeface="+mn-cs"/>
            </a:rPr>
            <a:t>日付をまたいで作業がある場合、入力上は（</a:t>
          </a:r>
          <a:r>
            <a:rPr lang="en-US" altLang="ja-JP" sz="1000" b="0" i="0">
              <a:solidFill>
                <a:srgbClr val="FF0000"/>
              </a:solidFill>
              <a:effectLst/>
              <a:latin typeface="+mn-lt"/>
              <a:ea typeface="+mn-ea"/>
              <a:cs typeface="+mn-cs"/>
            </a:rPr>
            <a:t>24:00</a:t>
          </a:r>
          <a:r>
            <a:rPr lang="ja-JP" altLang="ja-JP" sz="1000" b="0" i="0">
              <a:solidFill>
                <a:srgbClr val="FF0000"/>
              </a:solidFill>
              <a:effectLst/>
              <a:latin typeface="+mn-lt"/>
              <a:ea typeface="+mn-ea"/>
              <a:cs typeface="+mn-cs"/>
            </a:rPr>
            <a:t>、</a:t>
          </a:r>
          <a:r>
            <a:rPr lang="en-US" altLang="ja-JP" sz="1000" b="0" i="0">
              <a:solidFill>
                <a:srgbClr val="FF0000"/>
              </a:solidFill>
              <a:effectLst/>
              <a:latin typeface="+mn-lt"/>
              <a:ea typeface="+mn-ea"/>
              <a:cs typeface="+mn-cs"/>
            </a:rPr>
            <a:t>25:00</a:t>
          </a:r>
          <a:r>
            <a:rPr lang="ja-JP" altLang="ja-JP" sz="1000" b="0" i="0">
              <a:solidFill>
                <a:srgbClr val="FF0000"/>
              </a:solidFill>
              <a:effectLst/>
              <a:latin typeface="+mn-lt"/>
              <a:ea typeface="+mn-ea"/>
              <a:cs typeface="+mn-cs"/>
            </a:rPr>
            <a:t>）というように</a:t>
          </a:r>
          <a:r>
            <a:rPr lang="en-US" altLang="ja-JP" sz="1000" b="0" i="0">
              <a:solidFill>
                <a:srgbClr val="FF0000"/>
              </a:solidFill>
              <a:effectLst/>
              <a:latin typeface="+mn-lt"/>
              <a:ea typeface="+mn-ea"/>
              <a:cs typeface="+mn-cs"/>
            </a:rPr>
            <a:t>24</a:t>
          </a:r>
          <a:r>
            <a:rPr lang="ja-JP" altLang="ja-JP" sz="1000" b="0" i="0">
              <a:solidFill>
                <a:srgbClr val="FF0000"/>
              </a:solidFill>
              <a:effectLst/>
              <a:latin typeface="+mn-lt"/>
              <a:ea typeface="+mn-ea"/>
              <a:cs typeface="+mn-cs"/>
            </a:rPr>
            <a:t>時間を超える形で入力</a:t>
          </a:r>
          <a:r>
            <a:rPr lang="ja-JP" altLang="en-US" sz="1000" b="0" i="0">
              <a:solidFill>
                <a:srgbClr val="FF0000"/>
              </a:solidFill>
              <a:effectLst/>
              <a:latin typeface="+mn-lt"/>
              <a:ea typeface="+mn-ea"/>
              <a:cs typeface="+mn-cs"/>
            </a:rPr>
            <a:t>してください</a:t>
          </a:r>
          <a:r>
            <a:rPr lang="ja-JP" altLang="ja-JP" sz="1000" b="0" i="0">
              <a:solidFill>
                <a:srgbClr val="FF0000"/>
              </a:solidFill>
              <a:effectLst/>
              <a:latin typeface="+mn-lt"/>
              <a:ea typeface="+mn-ea"/>
              <a:cs typeface="+mn-cs"/>
            </a:rPr>
            <a:t>。</a:t>
          </a:r>
          <a:endParaRPr lang="ja-JP" altLang="ja-JP" sz="1000">
            <a:solidFill>
              <a:srgbClr val="FF0000"/>
            </a:solidFill>
            <a:effectLst/>
          </a:endParaRPr>
        </a:p>
        <a:p>
          <a:r>
            <a:rPr lang="ja-JP" altLang="ja-JP" sz="1000" b="0" i="0">
              <a:solidFill>
                <a:srgbClr val="FF0000"/>
              </a:solidFill>
              <a:effectLst/>
              <a:latin typeface="+mn-lt"/>
              <a:ea typeface="+mn-ea"/>
              <a:cs typeface="+mn-cs"/>
            </a:rPr>
            <a:t>　→表示上は</a:t>
          </a:r>
          <a:r>
            <a:rPr lang="en-US" altLang="ja-JP" sz="1000" b="0" i="0">
              <a:solidFill>
                <a:srgbClr val="FF0000"/>
              </a:solidFill>
              <a:effectLst/>
              <a:latin typeface="+mn-lt"/>
              <a:ea typeface="+mn-ea"/>
              <a:cs typeface="+mn-cs"/>
            </a:rPr>
            <a:t>0:00</a:t>
          </a:r>
          <a:r>
            <a:rPr lang="ja-JP" altLang="ja-JP" sz="1000" b="0" i="0">
              <a:solidFill>
                <a:srgbClr val="FF0000"/>
              </a:solidFill>
              <a:effectLst/>
              <a:latin typeface="+mn-lt"/>
              <a:ea typeface="+mn-ea"/>
              <a:cs typeface="+mn-cs"/>
            </a:rPr>
            <a:t>、</a:t>
          </a:r>
          <a:r>
            <a:rPr lang="en-US" altLang="ja-JP" sz="1000" b="0" i="0">
              <a:solidFill>
                <a:srgbClr val="FF0000"/>
              </a:solidFill>
              <a:effectLst/>
              <a:latin typeface="+mn-lt"/>
              <a:ea typeface="+mn-ea"/>
              <a:cs typeface="+mn-cs"/>
            </a:rPr>
            <a:t>01:00</a:t>
          </a:r>
          <a:r>
            <a:rPr lang="ja-JP" altLang="ja-JP" sz="1000" b="0" i="0">
              <a:solidFill>
                <a:srgbClr val="FF0000"/>
              </a:solidFill>
              <a:effectLst/>
              <a:latin typeface="+mn-lt"/>
              <a:ea typeface="+mn-ea"/>
              <a:cs typeface="+mn-cs"/>
            </a:rPr>
            <a:t>と表示される。</a:t>
          </a:r>
          <a:r>
            <a:rPr lang="ja-JP" altLang="ja-JP" sz="1000" b="1" i="0">
              <a:solidFill>
                <a:srgbClr val="FF0000"/>
              </a:solidFill>
              <a:effectLst/>
              <a:latin typeface="+mn-lt"/>
              <a:ea typeface="+mn-ea"/>
              <a:cs typeface="+mn-cs"/>
            </a:rPr>
            <a:t>最終的な合計欄に時間数が適切に反映</a:t>
          </a:r>
          <a:r>
            <a:rPr lang="ja-JP" altLang="ja-JP" sz="1000" b="0" i="0">
              <a:solidFill>
                <a:srgbClr val="FF0000"/>
              </a:solidFill>
              <a:effectLst/>
              <a:latin typeface="+mn-lt"/>
              <a:ea typeface="+mn-ea"/>
              <a:cs typeface="+mn-cs"/>
            </a:rPr>
            <a:t>されていれば問題</a:t>
          </a:r>
          <a:r>
            <a:rPr lang="ja-JP" altLang="en-US" sz="1000" b="0" i="0">
              <a:solidFill>
                <a:srgbClr val="FF0000"/>
              </a:solidFill>
              <a:effectLst/>
              <a:latin typeface="+mn-lt"/>
              <a:ea typeface="+mn-ea"/>
              <a:cs typeface="+mn-cs"/>
            </a:rPr>
            <a:t>ありません</a:t>
          </a:r>
          <a:r>
            <a:rPr lang="ja-JP" altLang="ja-JP" sz="1000" b="0" i="0">
              <a:solidFill>
                <a:srgbClr val="FF0000"/>
              </a:solidFill>
              <a:effectLst/>
              <a:latin typeface="+mn-lt"/>
              <a:ea typeface="+mn-ea"/>
              <a:cs typeface="+mn-cs"/>
            </a:rPr>
            <a:t>。</a:t>
          </a:r>
          <a:endParaRPr lang="ja-JP" altLang="ja-JP" sz="1000">
            <a:solidFill>
              <a:srgbClr val="FF0000"/>
            </a:solidFill>
            <a:effectLst/>
          </a:endParaRPr>
        </a:p>
      </xdr:txBody>
    </xdr:sp>
    <xdr:clientData/>
  </xdr:twoCellAnchor>
  <xdr:twoCellAnchor>
    <xdr:from>
      <xdr:col>5</xdr:col>
      <xdr:colOff>838200</xdr:colOff>
      <xdr:row>35</xdr:row>
      <xdr:rowOff>152400</xdr:rowOff>
    </xdr:from>
    <xdr:to>
      <xdr:col>13</xdr:col>
      <xdr:colOff>49304</xdr:colOff>
      <xdr:row>41</xdr:row>
      <xdr:rowOff>69474</xdr:rowOff>
    </xdr:to>
    <xdr:sp macro="" textlink="">
      <xdr:nvSpPr>
        <xdr:cNvPr id="7" name="吹き出し: 四角形 20">
          <a:extLst>
            <a:ext uri="{FF2B5EF4-FFF2-40B4-BE49-F238E27FC236}">
              <a16:creationId xmlns:a16="http://schemas.microsoft.com/office/drawing/2014/main" id="{00000000-0008-0000-0600-000007000000}"/>
            </a:ext>
          </a:extLst>
        </xdr:cNvPr>
        <xdr:cNvSpPr/>
      </xdr:nvSpPr>
      <xdr:spPr>
        <a:xfrm>
          <a:off x="2979420" y="6964680"/>
          <a:ext cx="2449604" cy="1060074"/>
        </a:xfrm>
        <a:prstGeom prst="wedgeRectCallout">
          <a:avLst>
            <a:gd name="adj1" fmla="val 53799"/>
            <a:gd name="adj2" fmla="val 62271"/>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kumimoji="1" lang="ja-JP" altLang="ja-JP" sz="1000">
              <a:solidFill>
                <a:srgbClr val="FF0000"/>
              </a:solidFill>
              <a:effectLst/>
              <a:latin typeface="+mn-lt"/>
              <a:ea typeface="+mn-ea"/>
              <a:cs typeface="+mn-cs"/>
            </a:rPr>
            <a:t>責任者がタイムカード等帳票類と矛盾がないか、補助対象事業別関与時間数の合計が除外時間を除いた勤務時間数と整合しているかを確認のうえ、確認証跡を記名等により記録する必要があります。</a:t>
          </a:r>
          <a:endParaRPr lang="ja-JP" altLang="ja-JP" sz="1000">
            <a:solidFill>
              <a:srgbClr val="FF0000"/>
            </a:solidFill>
            <a:effectLst/>
          </a:endParaRPr>
        </a:p>
      </xdr:txBody>
    </xdr:sp>
    <xdr:clientData/>
  </xdr:twoCellAnchor>
  <xdr:twoCellAnchor>
    <xdr:from>
      <xdr:col>7</xdr:col>
      <xdr:colOff>731520</xdr:colOff>
      <xdr:row>19</xdr:row>
      <xdr:rowOff>114300</xdr:rowOff>
    </xdr:from>
    <xdr:to>
      <xdr:col>16</xdr:col>
      <xdr:colOff>83598</xdr:colOff>
      <xdr:row>27</xdr:row>
      <xdr:rowOff>48136</xdr:rowOff>
    </xdr:to>
    <xdr:sp macro="" textlink="">
      <xdr:nvSpPr>
        <xdr:cNvPr id="8" name="吹き出し: 四角形 9">
          <a:extLst>
            <a:ext uri="{FF2B5EF4-FFF2-40B4-BE49-F238E27FC236}">
              <a16:creationId xmlns:a16="http://schemas.microsoft.com/office/drawing/2014/main" id="{00000000-0008-0000-0600-000008000000}"/>
            </a:ext>
          </a:extLst>
        </xdr:cNvPr>
        <xdr:cNvSpPr/>
      </xdr:nvSpPr>
      <xdr:spPr>
        <a:xfrm>
          <a:off x="3977640" y="3878580"/>
          <a:ext cx="3893598" cy="1457836"/>
        </a:xfrm>
        <a:custGeom>
          <a:avLst/>
          <a:gdLst>
            <a:gd name="connsiteX0" fmla="*/ 0 w 3045649"/>
            <a:gd name="connsiteY0" fmla="*/ 0 h 1127805"/>
            <a:gd name="connsiteX1" fmla="*/ 507608 w 3045649"/>
            <a:gd name="connsiteY1" fmla="*/ 0 h 1127805"/>
            <a:gd name="connsiteX2" fmla="*/ 194130 w 3045649"/>
            <a:gd name="connsiteY2" fmla="*/ -410014 h 1127805"/>
            <a:gd name="connsiteX3" fmla="*/ 1269020 w 3045649"/>
            <a:gd name="connsiteY3" fmla="*/ 0 h 1127805"/>
            <a:gd name="connsiteX4" fmla="*/ 3045649 w 3045649"/>
            <a:gd name="connsiteY4" fmla="*/ 0 h 1127805"/>
            <a:gd name="connsiteX5" fmla="*/ 3045649 w 3045649"/>
            <a:gd name="connsiteY5" fmla="*/ 187968 h 1127805"/>
            <a:gd name="connsiteX6" fmla="*/ 3045649 w 3045649"/>
            <a:gd name="connsiteY6" fmla="*/ 187968 h 1127805"/>
            <a:gd name="connsiteX7" fmla="*/ 3045649 w 3045649"/>
            <a:gd name="connsiteY7" fmla="*/ 469919 h 1127805"/>
            <a:gd name="connsiteX8" fmla="*/ 3045649 w 3045649"/>
            <a:gd name="connsiteY8" fmla="*/ 1127805 h 1127805"/>
            <a:gd name="connsiteX9" fmla="*/ 1269020 w 3045649"/>
            <a:gd name="connsiteY9" fmla="*/ 1127805 h 1127805"/>
            <a:gd name="connsiteX10" fmla="*/ 507608 w 3045649"/>
            <a:gd name="connsiteY10" fmla="*/ 1127805 h 1127805"/>
            <a:gd name="connsiteX11" fmla="*/ 507608 w 3045649"/>
            <a:gd name="connsiteY11" fmla="*/ 1127805 h 1127805"/>
            <a:gd name="connsiteX12" fmla="*/ 0 w 3045649"/>
            <a:gd name="connsiteY12" fmla="*/ 1127805 h 1127805"/>
            <a:gd name="connsiteX13" fmla="*/ 0 w 3045649"/>
            <a:gd name="connsiteY13" fmla="*/ 469919 h 1127805"/>
            <a:gd name="connsiteX14" fmla="*/ 0 w 3045649"/>
            <a:gd name="connsiteY14" fmla="*/ 187968 h 1127805"/>
            <a:gd name="connsiteX15" fmla="*/ 0 w 3045649"/>
            <a:gd name="connsiteY15" fmla="*/ 187968 h 1127805"/>
            <a:gd name="connsiteX16" fmla="*/ 0 w 3045649"/>
            <a:gd name="connsiteY16" fmla="*/ 0 h 1127805"/>
            <a:gd name="connsiteX0" fmla="*/ 0 w 3045649"/>
            <a:gd name="connsiteY0" fmla="*/ 410014 h 1537819"/>
            <a:gd name="connsiteX1" fmla="*/ 507608 w 3045649"/>
            <a:gd name="connsiteY1" fmla="*/ 410014 h 1537819"/>
            <a:gd name="connsiteX2" fmla="*/ 194130 w 3045649"/>
            <a:gd name="connsiteY2" fmla="*/ 0 h 1537819"/>
            <a:gd name="connsiteX3" fmla="*/ 1269020 w 3045649"/>
            <a:gd name="connsiteY3" fmla="*/ 410014 h 1537819"/>
            <a:gd name="connsiteX4" fmla="*/ 1605283 w 3045649"/>
            <a:gd name="connsiteY4" fmla="*/ 408758 h 1537819"/>
            <a:gd name="connsiteX5" fmla="*/ 3045649 w 3045649"/>
            <a:gd name="connsiteY5" fmla="*/ 410014 h 1537819"/>
            <a:gd name="connsiteX6" fmla="*/ 3045649 w 3045649"/>
            <a:gd name="connsiteY6" fmla="*/ 597982 h 1537819"/>
            <a:gd name="connsiteX7" fmla="*/ 3045649 w 3045649"/>
            <a:gd name="connsiteY7" fmla="*/ 597982 h 1537819"/>
            <a:gd name="connsiteX8" fmla="*/ 3045649 w 3045649"/>
            <a:gd name="connsiteY8" fmla="*/ 879933 h 1537819"/>
            <a:gd name="connsiteX9" fmla="*/ 3045649 w 3045649"/>
            <a:gd name="connsiteY9" fmla="*/ 1537819 h 1537819"/>
            <a:gd name="connsiteX10" fmla="*/ 1269020 w 3045649"/>
            <a:gd name="connsiteY10" fmla="*/ 1537819 h 1537819"/>
            <a:gd name="connsiteX11" fmla="*/ 507608 w 3045649"/>
            <a:gd name="connsiteY11" fmla="*/ 1537819 h 1537819"/>
            <a:gd name="connsiteX12" fmla="*/ 507608 w 3045649"/>
            <a:gd name="connsiteY12" fmla="*/ 1537819 h 1537819"/>
            <a:gd name="connsiteX13" fmla="*/ 0 w 3045649"/>
            <a:gd name="connsiteY13" fmla="*/ 1537819 h 1537819"/>
            <a:gd name="connsiteX14" fmla="*/ 0 w 3045649"/>
            <a:gd name="connsiteY14" fmla="*/ 879933 h 1537819"/>
            <a:gd name="connsiteX15" fmla="*/ 0 w 3045649"/>
            <a:gd name="connsiteY15" fmla="*/ 597982 h 1537819"/>
            <a:gd name="connsiteX16" fmla="*/ 0 w 3045649"/>
            <a:gd name="connsiteY16" fmla="*/ 597982 h 1537819"/>
            <a:gd name="connsiteX17" fmla="*/ 0 w 3045649"/>
            <a:gd name="connsiteY17" fmla="*/ 410014 h 1537819"/>
            <a:gd name="connsiteX0" fmla="*/ 0 w 3045649"/>
            <a:gd name="connsiteY0" fmla="*/ 410014 h 1537819"/>
            <a:gd name="connsiteX1" fmla="*/ 507608 w 3045649"/>
            <a:gd name="connsiteY1" fmla="*/ 410014 h 1537819"/>
            <a:gd name="connsiteX2" fmla="*/ 194130 w 3045649"/>
            <a:gd name="connsiteY2" fmla="*/ 0 h 1537819"/>
            <a:gd name="connsiteX3" fmla="*/ 1269020 w 3045649"/>
            <a:gd name="connsiteY3" fmla="*/ 410014 h 1537819"/>
            <a:gd name="connsiteX4" fmla="*/ 1605283 w 3045649"/>
            <a:gd name="connsiteY4" fmla="*/ 408758 h 1537819"/>
            <a:gd name="connsiteX5" fmla="*/ 2348698 w 3045649"/>
            <a:gd name="connsiteY5" fmla="*/ 306539 h 1537819"/>
            <a:gd name="connsiteX6" fmla="*/ 3045649 w 3045649"/>
            <a:gd name="connsiteY6" fmla="*/ 410014 h 1537819"/>
            <a:gd name="connsiteX7" fmla="*/ 3045649 w 3045649"/>
            <a:gd name="connsiteY7" fmla="*/ 597982 h 1537819"/>
            <a:gd name="connsiteX8" fmla="*/ 3045649 w 3045649"/>
            <a:gd name="connsiteY8" fmla="*/ 597982 h 1537819"/>
            <a:gd name="connsiteX9" fmla="*/ 3045649 w 3045649"/>
            <a:gd name="connsiteY9" fmla="*/ 879933 h 1537819"/>
            <a:gd name="connsiteX10" fmla="*/ 3045649 w 3045649"/>
            <a:gd name="connsiteY10" fmla="*/ 1537819 h 1537819"/>
            <a:gd name="connsiteX11" fmla="*/ 1269020 w 3045649"/>
            <a:gd name="connsiteY11" fmla="*/ 1537819 h 1537819"/>
            <a:gd name="connsiteX12" fmla="*/ 507608 w 3045649"/>
            <a:gd name="connsiteY12" fmla="*/ 1537819 h 1537819"/>
            <a:gd name="connsiteX13" fmla="*/ 507608 w 3045649"/>
            <a:gd name="connsiteY13" fmla="*/ 1537819 h 1537819"/>
            <a:gd name="connsiteX14" fmla="*/ 0 w 3045649"/>
            <a:gd name="connsiteY14" fmla="*/ 1537819 h 1537819"/>
            <a:gd name="connsiteX15" fmla="*/ 0 w 3045649"/>
            <a:gd name="connsiteY15" fmla="*/ 879933 h 1537819"/>
            <a:gd name="connsiteX16" fmla="*/ 0 w 3045649"/>
            <a:gd name="connsiteY16" fmla="*/ 597982 h 1537819"/>
            <a:gd name="connsiteX17" fmla="*/ 0 w 3045649"/>
            <a:gd name="connsiteY17" fmla="*/ 597982 h 1537819"/>
            <a:gd name="connsiteX18" fmla="*/ 0 w 3045649"/>
            <a:gd name="connsiteY18" fmla="*/ 410014 h 1537819"/>
            <a:gd name="connsiteX0" fmla="*/ 0 w 3045649"/>
            <a:gd name="connsiteY0" fmla="*/ 126588 h 1254393"/>
            <a:gd name="connsiteX1" fmla="*/ 507608 w 3045649"/>
            <a:gd name="connsiteY1" fmla="*/ 126588 h 1254393"/>
            <a:gd name="connsiteX2" fmla="*/ 626240 w 3045649"/>
            <a:gd name="connsiteY2" fmla="*/ 0 h 1254393"/>
            <a:gd name="connsiteX3" fmla="*/ 1269020 w 3045649"/>
            <a:gd name="connsiteY3" fmla="*/ 126588 h 1254393"/>
            <a:gd name="connsiteX4" fmla="*/ 1605283 w 3045649"/>
            <a:gd name="connsiteY4" fmla="*/ 125332 h 1254393"/>
            <a:gd name="connsiteX5" fmla="*/ 2348698 w 3045649"/>
            <a:gd name="connsiteY5" fmla="*/ 23113 h 1254393"/>
            <a:gd name="connsiteX6" fmla="*/ 3045649 w 3045649"/>
            <a:gd name="connsiteY6" fmla="*/ 126588 h 1254393"/>
            <a:gd name="connsiteX7" fmla="*/ 3045649 w 3045649"/>
            <a:gd name="connsiteY7" fmla="*/ 314556 h 1254393"/>
            <a:gd name="connsiteX8" fmla="*/ 3045649 w 3045649"/>
            <a:gd name="connsiteY8" fmla="*/ 314556 h 1254393"/>
            <a:gd name="connsiteX9" fmla="*/ 3045649 w 3045649"/>
            <a:gd name="connsiteY9" fmla="*/ 596507 h 1254393"/>
            <a:gd name="connsiteX10" fmla="*/ 3045649 w 3045649"/>
            <a:gd name="connsiteY10" fmla="*/ 1254393 h 1254393"/>
            <a:gd name="connsiteX11" fmla="*/ 1269020 w 3045649"/>
            <a:gd name="connsiteY11" fmla="*/ 1254393 h 1254393"/>
            <a:gd name="connsiteX12" fmla="*/ 507608 w 3045649"/>
            <a:gd name="connsiteY12" fmla="*/ 1254393 h 1254393"/>
            <a:gd name="connsiteX13" fmla="*/ 507608 w 3045649"/>
            <a:gd name="connsiteY13" fmla="*/ 1254393 h 1254393"/>
            <a:gd name="connsiteX14" fmla="*/ 0 w 3045649"/>
            <a:gd name="connsiteY14" fmla="*/ 1254393 h 1254393"/>
            <a:gd name="connsiteX15" fmla="*/ 0 w 3045649"/>
            <a:gd name="connsiteY15" fmla="*/ 596507 h 1254393"/>
            <a:gd name="connsiteX16" fmla="*/ 0 w 3045649"/>
            <a:gd name="connsiteY16" fmla="*/ 314556 h 1254393"/>
            <a:gd name="connsiteX17" fmla="*/ 0 w 3045649"/>
            <a:gd name="connsiteY17" fmla="*/ 314556 h 1254393"/>
            <a:gd name="connsiteX18" fmla="*/ 0 w 3045649"/>
            <a:gd name="connsiteY18" fmla="*/ 126588 h 1254393"/>
            <a:gd name="connsiteX0" fmla="*/ 0 w 3045649"/>
            <a:gd name="connsiteY0" fmla="*/ 284682 h 1412487"/>
            <a:gd name="connsiteX1" fmla="*/ 507608 w 3045649"/>
            <a:gd name="connsiteY1" fmla="*/ 284682 h 1412487"/>
            <a:gd name="connsiteX2" fmla="*/ 626240 w 3045649"/>
            <a:gd name="connsiteY2" fmla="*/ 158094 h 1412487"/>
            <a:gd name="connsiteX3" fmla="*/ 1269020 w 3045649"/>
            <a:gd name="connsiteY3" fmla="*/ 284682 h 1412487"/>
            <a:gd name="connsiteX4" fmla="*/ 1605283 w 3045649"/>
            <a:gd name="connsiteY4" fmla="*/ 283426 h 1412487"/>
            <a:gd name="connsiteX5" fmla="*/ 2334759 w 3045649"/>
            <a:gd name="connsiteY5" fmla="*/ 0 h 1412487"/>
            <a:gd name="connsiteX6" fmla="*/ 3045649 w 3045649"/>
            <a:gd name="connsiteY6" fmla="*/ 284682 h 1412487"/>
            <a:gd name="connsiteX7" fmla="*/ 3045649 w 3045649"/>
            <a:gd name="connsiteY7" fmla="*/ 472650 h 1412487"/>
            <a:gd name="connsiteX8" fmla="*/ 3045649 w 3045649"/>
            <a:gd name="connsiteY8" fmla="*/ 472650 h 1412487"/>
            <a:gd name="connsiteX9" fmla="*/ 3045649 w 3045649"/>
            <a:gd name="connsiteY9" fmla="*/ 754601 h 1412487"/>
            <a:gd name="connsiteX10" fmla="*/ 3045649 w 3045649"/>
            <a:gd name="connsiteY10" fmla="*/ 1412487 h 1412487"/>
            <a:gd name="connsiteX11" fmla="*/ 1269020 w 3045649"/>
            <a:gd name="connsiteY11" fmla="*/ 1412487 h 1412487"/>
            <a:gd name="connsiteX12" fmla="*/ 507608 w 3045649"/>
            <a:gd name="connsiteY12" fmla="*/ 1412487 h 1412487"/>
            <a:gd name="connsiteX13" fmla="*/ 507608 w 3045649"/>
            <a:gd name="connsiteY13" fmla="*/ 1412487 h 1412487"/>
            <a:gd name="connsiteX14" fmla="*/ 0 w 3045649"/>
            <a:gd name="connsiteY14" fmla="*/ 1412487 h 1412487"/>
            <a:gd name="connsiteX15" fmla="*/ 0 w 3045649"/>
            <a:gd name="connsiteY15" fmla="*/ 754601 h 1412487"/>
            <a:gd name="connsiteX16" fmla="*/ 0 w 3045649"/>
            <a:gd name="connsiteY16" fmla="*/ 472650 h 1412487"/>
            <a:gd name="connsiteX17" fmla="*/ 0 w 3045649"/>
            <a:gd name="connsiteY17" fmla="*/ 472650 h 1412487"/>
            <a:gd name="connsiteX18" fmla="*/ 0 w 3045649"/>
            <a:gd name="connsiteY18" fmla="*/ 284682 h 1412487"/>
            <a:gd name="connsiteX0" fmla="*/ 237980 w 3283629"/>
            <a:gd name="connsiteY0" fmla="*/ 293856 h 1421661"/>
            <a:gd name="connsiteX1" fmla="*/ 745588 w 3283629"/>
            <a:gd name="connsiteY1" fmla="*/ 293856 h 1421661"/>
            <a:gd name="connsiteX2" fmla="*/ 0 w 3283629"/>
            <a:gd name="connsiteY2" fmla="*/ 0 h 1421661"/>
            <a:gd name="connsiteX3" fmla="*/ 1507000 w 3283629"/>
            <a:gd name="connsiteY3" fmla="*/ 293856 h 1421661"/>
            <a:gd name="connsiteX4" fmla="*/ 1843263 w 3283629"/>
            <a:gd name="connsiteY4" fmla="*/ 292600 h 1421661"/>
            <a:gd name="connsiteX5" fmla="*/ 2572739 w 3283629"/>
            <a:gd name="connsiteY5" fmla="*/ 9174 h 1421661"/>
            <a:gd name="connsiteX6" fmla="*/ 3283629 w 3283629"/>
            <a:gd name="connsiteY6" fmla="*/ 293856 h 1421661"/>
            <a:gd name="connsiteX7" fmla="*/ 3283629 w 3283629"/>
            <a:gd name="connsiteY7" fmla="*/ 481824 h 1421661"/>
            <a:gd name="connsiteX8" fmla="*/ 3283629 w 3283629"/>
            <a:gd name="connsiteY8" fmla="*/ 481824 h 1421661"/>
            <a:gd name="connsiteX9" fmla="*/ 3283629 w 3283629"/>
            <a:gd name="connsiteY9" fmla="*/ 763775 h 1421661"/>
            <a:gd name="connsiteX10" fmla="*/ 3283629 w 3283629"/>
            <a:gd name="connsiteY10" fmla="*/ 1421661 h 1421661"/>
            <a:gd name="connsiteX11" fmla="*/ 1507000 w 3283629"/>
            <a:gd name="connsiteY11" fmla="*/ 1421661 h 1421661"/>
            <a:gd name="connsiteX12" fmla="*/ 745588 w 3283629"/>
            <a:gd name="connsiteY12" fmla="*/ 1421661 h 1421661"/>
            <a:gd name="connsiteX13" fmla="*/ 745588 w 3283629"/>
            <a:gd name="connsiteY13" fmla="*/ 1421661 h 1421661"/>
            <a:gd name="connsiteX14" fmla="*/ 237980 w 3283629"/>
            <a:gd name="connsiteY14" fmla="*/ 1421661 h 1421661"/>
            <a:gd name="connsiteX15" fmla="*/ 237980 w 3283629"/>
            <a:gd name="connsiteY15" fmla="*/ 763775 h 1421661"/>
            <a:gd name="connsiteX16" fmla="*/ 237980 w 3283629"/>
            <a:gd name="connsiteY16" fmla="*/ 481824 h 1421661"/>
            <a:gd name="connsiteX17" fmla="*/ 237980 w 3283629"/>
            <a:gd name="connsiteY17" fmla="*/ 481824 h 1421661"/>
            <a:gd name="connsiteX18" fmla="*/ 237980 w 3283629"/>
            <a:gd name="connsiteY18"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2334759 w 3045649"/>
            <a:gd name="connsiteY5" fmla="*/ 9174 h 1421661"/>
            <a:gd name="connsiteX6" fmla="*/ 3045649 w 3045649"/>
            <a:gd name="connsiteY6" fmla="*/ 293856 h 1421661"/>
            <a:gd name="connsiteX7" fmla="*/ 3045649 w 3045649"/>
            <a:gd name="connsiteY7" fmla="*/ 481824 h 1421661"/>
            <a:gd name="connsiteX8" fmla="*/ 3045649 w 3045649"/>
            <a:gd name="connsiteY8" fmla="*/ 481824 h 1421661"/>
            <a:gd name="connsiteX9" fmla="*/ 3045649 w 3045649"/>
            <a:gd name="connsiteY9" fmla="*/ 763775 h 1421661"/>
            <a:gd name="connsiteX10" fmla="*/ 3045649 w 3045649"/>
            <a:gd name="connsiteY10" fmla="*/ 1421661 h 1421661"/>
            <a:gd name="connsiteX11" fmla="*/ 1269020 w 3045649"/>
            <a:gd name="connsiteY11" fmla="*/ 1421661 h 1421661"/>
            <a:gd name="connsiteX12" fmla="*/ 507608 w 3045649"/>
            <a:gd name="connsiteY12" fmla="*/ 1421661 h 1421661"/>
            <a:gd name="connsiteX13" fmla="*/ 507608 w 3045649"/>
            <a:gd name="connsiteY13" fmla="*/ 1421661 h 1421661"/>
            <a:gd name="connsiteX14" fmla="*/ 0 w 3045649"/>
            <a:gd name="connsiteY14" fmla="*/ 1421661 h 1421661"/>
            <a:gd name="connsiteX15" fmla="*/ 0 w 3045649"/>
            <a:gd name="connsiteY15" fmla="*/ 763775 h 1421661"/>
            <a:gd name="connsiteX16" fmla="*/ 0 w 3045649"/>
            <a:gd name="connsiteY16" fmla="*/ 481824 h 1421661"/>
            <a:gd name="connsiteX17" fmla="*/ 0 w 3045649"/>
            <a:gd name="connsiteY17" fmla="*/ 481824 h 1421661"/>
            <a:gd name="connsiteX18" fmla="*/ 0 w 3045649"/>
            <a:gd name="connsiteY18" fmla="*/ 293856 h 1421661"/>
            <a:gd name="connsiteX0" fmla="*/ 0 w 3045649"/>
            <a:gd name="connsiteY0" fmla="*/ 306754 h 1434559"/>
            <a:gd name="connsiteX1" fmla="*/ 507608 w 3045649"/>
            <a:gd name="connsiteY1" fmla="*/ 306754 h 1434559"/>
            <a:gd name="connsiteX2" fmla="*/ 235860 w 3045649"/>
            <a:gd name="connsiteY2" fmla="*/ 12898 h 1434559"/>
            <a:gd name="connsiteX3" fmla="*/ 1269020 w 3045649"/>
            <a:gd name="connsiteY3" fmla="*/ 306754 h 1434559"/>
            <a:gd name="connsiteX4" fmla="*/ 1605283 w 3045649"/>
            <a:gd name="connsiteY4" fmla="*/ 305498 h 1434559"/>
            <a:gd name="connsiteX5" fmla="*/ 1934925 w 3045649"/>
            <a:gd name="connsiteY5" fmla="*/ 36430 h 1434559"/>
            <a:gd name="connsiteX6" fmla="*/ 2334759 w 3045649"/>
            <a:gd name="connsiteY6" fmla="*/ 22072 h 1434559"/>
            <a:gd name="connsiteX7" fmla="*/ 3045649 w 3045649"/>
            <a:gd name="connsiteY7" fmla="*/ 306754 h 1434559"/>
            <a:gd name="connsiteX8" fmla="*/ 3045649 w 3045649"/>
            <a:gd name="connsiteY8" fmla="*/ 494722 h 1434559"/>
            <a:gd name="connsiteX9" fmla="*/ 3045649 w 3045649"/>
            <a:gd name="connsiteY9" fmla="*/ 494722 h 1434559"/>
            <a:gd name="connsiteX10" fmla="*/ 3045649 w 3045649"/>
            <a:gd name="connsiteY10" fmla="*/ 776673 h 1434559"/>
            <a:gd name="connsiteX11" fmla="*/ 3045649 w 3045649"/>
            <a:gd name="connsiteY11" fmla="*/ 1434559 h 1434559"/>
            <a:gd name="connsiteX12" fmla="*/ 1269020 w 3045649"/>
            <a:gd name="connsiteY12" fmla="*/ 1434559 h 1434559"/>
            <a:gd name="connsiteX13" fmla="*/ 507608 w 3045649"/>
            <a:gd name="connsiteY13" fmla="*/ 1434559 h 1434559"/>
            <a:gd name="connsiteX14" fmla="*/ 507608 w 3045649"/>
            <a:gd name="connsiteY14" fmla="*/ 1434559 h 1434559"/>
            <a:gd name="connsiteX15" fmla="*/ 0 w 3045649"/>
            <a:gd name="connsiteY15" fmla="*/ 1434559 h 1434559"/>
            <a:gd name="connsiteX16" fmla="*/ 0 w 3045649"/>
            <a:gd name="connsiteY16" fmla="*/ 776673 h 1434559"/>
            <a:gd name="connsiteX17" fmla="*/ 0 w 3045649"/>
            <a:gd name="connsiteY17" fmla="*/ 494722 h 1434559"/>
            <a:gd name="connsiteX18" fmla="*/ 0 w 3045649"/>
            <a:gd name="connsiteY18" fmla="*/ 494722 h 1434559"/>
            <a:gd name="connsiteX19" fmla="*/ 0 w 3045649"/>
            <a:gd name="connsiteY19" fmla="*/ 306754 h 1434559"/>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64427 w 3045649"/>
            <a:gd name="connsiteY6" fmla="*/ 27449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64427 w 3045649"/>
            <a:gd name="connsiteY6" fmla="*/ 27449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64427 w 3045649"/>
            <a:gd name="connsiteY6" fmla="*/ 27449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64427 w 3045649"/>
            <a:gd name="connsiteY6" fmla="*/ 27449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19926 w 3045649"/>
            <a:gd name="connsiteY6" fmla="*/ 29057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19926 w 3045649"/>
            <a:gd name="connsiteY6" fmla="*/ 29057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1934925 w 3045649"/>
            <a:gd name="connsiteY5" fmla="*/ 23532 h 1421661"/>
            <a:gd name="connsiteX6" fmla="*/ 2319926 w 3045649"/>
            <a:gd name="connsiteY6" fmla="*/ 29057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293856 h 1421661"/>
            <a:gd name="connsiteX1" fmla="*/ 507608 w 3045649"/>
            <a:gd name="connsiteY1" fmla="*/ 293856 h 1421661"/>
            <a:gd name="connsiteX2" fmla="*/ 235860 w 3045649"/>
            <a:gd name="connsiteY2" fmla="*/ 0 h 1421661"/>
            <a:gd name="connsiteX3" fmla="*/ 1269020 w 3045649"/>
            <a:gd name="connsiteY3" fmla="*/ 293856 h 1421661"/>
            <a:gd name="connsiteX4" fmla="*/ 1605283 w 3045649"/>
            <a:gd name="connsiteY4" fmla="*/ 292600 h 1421661"/>
            <a:gd name="connsiteX5" fmla="*/ 2334328 w 3045649"/>
            <a:gd name="connsiteY5" fmla="*/ 9307 h 1421661"/>
            <a:gd name="connsiteX6" fmla="*/ 2319926 w 3045649"/>
            <a:gd name="connsiteY6" fmla="*/ 290574 h 1421661"/>
            <a:gd name="connsiteX7" fmla="*/ 3045649 w 3045649"/>
            <a:gd name="connsiteY7" fmla="*/ 293856 h 1421661"/>
            <a:gd name="connsiteX8" fmla="*/ 3045649 w 3045649"/>
            <a:gd name="connsiteY8" fmla="*/ 481824 h 1421661"/>
            <a:gd name="connsiteX9" fmla="*/ 3045649 w 3045649"/>
            <a:gd name="connsiteY9" fmla="*/ 481824 h 1421661"/>
            <a:gd name="connsiteX10" fmla="*/ 3045649 w 3045649"/>
            <a:gd name="connsiteY10" fmla="*/ 763775 h 1421661"/>
            <a:gd name="connsiteX11" fmla="*/ 3045649 w 3045649"/>
            <a:gd name="connsiteY11" fmla="*/ 1421661 h 1421661"/>
            <a:gd name="connsiteX12" fmla="*/ 1269020 w 3045649"/>
            <a:gd name="connsiteY12" fmla="*/ 1421661 h 1421661"/>
            <a:gd name="connsiteX13" fmla="*/ 507608 w 3045649"/>
            <a:gd name="connsiteY13" fmla="*/ 1421661 h 1421661"/>
            <a:gd name="connsiteX14" fmla="*/ 507608 w 3045649"/>
            <a:gd name="connsiteY14" fmla="*/ 1421661 h 1421661"/>
            <a:gd name="connsiteX15" fmla="*/ 0 w 3045649"/>
            <a:gd name="connsiteY15" fmla="*/ 1421661 h 1421661"/>
            <a:gd name="connsiteX16" fmla="*/ 0 w 3045649"/>
            <a:gd name="connsiteY16" fmla="*/ 763775 h 1421661"/>
            <a:gd name="connsiteX17" fmla="*/ 0 w 3045649"/>
            <a:gd name="connsiteY17" fmla="*/ 481824 h 1421661"/>
            <a:gd name="connsiteX18" fmla="*/ 0 w 3045649"/>
            <a:gd name="connsiteY18" fmla="*/ 481824 h 1421661"/>
            <a:gd name="connsiteX19" fmla="*/ 0 w 3045649"/>
            <a:gd name="connsiteY19" fmla="*/ 293856 h 1421661"/>
            <a:gd name="connsiteX0" fmla="*/ 0 w 3045649"/>
            <a:gd name="connsiteY0" fmla="*/ 304734 h 1432539"/>
            <a:gd name="connsiteX1" fmla="*/ 507608 w 3045649"/>
            <a:gd name="connsiteY1" fmla="*/ 304734 h 1432539"/>
            <a:gd name="connsiteX2" fmla="*/ 522689 w 3045649"/>
            <a:gd name="connsiteY2" fmla="*/ 0 h 1432539"/>
            <a:gd name="connsiteX3" fmla="*/ 1269020 w 3045649"/>
            <a:gd name="connsiteY3" fmla="*/ 304734 h 1432539"/>
            <a:gd name="connsiteX4" fmla="*/ 1605283 w 3045649"/>
            <a:gd name="connsiteY4" fmla="*/ 303478 h 1432539"/>
            <a:gd name="connsiteX5" fmla="*/ 2334328 w 3045649"/>
            <a:gd name="connsiteY5" fmla="*/ 20185 h 1432539"/>
            <a:gd name="connsiteX6" fmla="*/ 2319926 w 3045649"/>
            <a:gd name="connsiteY6" fmla="*/ 301452 h 1432539"/>
            <a:gd name="connsiteX7" fmla="*/ 3045649 w 3045649"/>
            <a:gd name="connsiteY7" fmla="*/ 304734 h 1432539"/>
            <a:gd name="connsiteX8" fmla="*/ 3045649 w 3045649"/>
            <a:gd name="connsiteY8" fmla="*/ 492702 h 1432539"/>
            <a:gd name="connsiteX9" fmla="*/ 3045649 w 3045649"/>
            <a:gd name="connsiteY9" fmla="*/ 492702 h 1432539"/>
            <a:gd name="connsiteX10" fmla="*/ 3045649 w 3045649"/>
            <a:gd name="connsiteY10" fmla="*/ 774653 h 1432539"/>
            <a:gd name="connsiteX11" fmla="*/ 3045649 w 3045649"/>
            <a:gd name="connsiteY11" fmla="*/ 1432539 h 1432539"/>
            <a:gd name="connsiteX12" fmla="*/ 1269020 w 3045649"/>
            <a:gd name="connsiteY12" fmla="*/ 1432539 h 1432539"/>
            <a:gd name="connsiteX13" fmla="*/ 507608 w 3045649"/>
            <a:gd name="connsiteY13" fmla="*/ 1432539 h 1432539"/>
            <a:gd name="connsiteX14" fmla="*/ 507608 w 3045649"/>
            <a:gd name="connsiteY14" fmla="*/ 1432539 h 1432539"/>
            <a:gd name="connsiteX15" fmla="*/ 0 w 3045649"/>
            <a:gd name="connsiteY15" fmla="*/ 1432539 h 1432539"/>
            <a:gd name="connsiteX16" fmla="*/ 0 w 3045649"/>
            <a:gd name="connsiteY16" fmla="*/ 774653 h 1432539"/>
            <a:gd name="connsiteX17" fmla="*/ 0 w 3045649"/>
            <a:gd name="connsiteY17" fmla="*/ 492702 h 1432539"/>
            <a:gd name="connsiteX18" fmla="*/ 0 w 3045649"/>
            <a:gd name="connsiteY18" fmla="*/ 492702 h 1432539"/>
            <a:gd name="connsiteX19" fmla="*/ 0 w 3045649"/>
            <a:gd name="connsiteY19" fmla="*/ 304734 h 143253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 ang="0">
              <a:pos x="connsiteX19" y="connsiteY19"/>
            </a:cxn>
          </a:cxnLst>
          <a:rect l="l" t="t" r="r" b="b"/>
          <a:pathLst>
            <a:path w="3045649" h="1432539">
              <a:moveTo>
                <a:pt x="0" y="304734"/>
              </a:moveTo>
              <a:lnTo>
                <a:pt x="507608" y="304734"/>
              </a:lnTo>
              <a:lnTo>
                <a:pt x="522689" y="0"/>
              </a:lnTo>
              <a:lnTo>
                <a:pt x="1269020" y="304734"/>
              </a:lnTo>
              <a:lnTo>
                <a:pt x="1605283" y="303478"/>
              </a:lnTo>
              <a:lnTo>
                <a:pt x="2334328" y="20185"/>
              </a:lnTo>
              <a:lnTo>
                <a:pt x="2319926" y="301452"/>
              </a:lnTo>
              <a:lnTo>
                <a:pt x="3045649" y="304734"/>
              </a:lnTo>
              <a:lnTo>
                <a:pt x="3045649" y="492702"/>
              </a:lnTo>
              <a:lnTo>
                <a:pt x="3045649" y="492702"/>
              </a:lnTo>
              <a:lnTo>
                <a:pt x="3045649" y="774653"/>
              </a:lnTo>
              <a:lnTo>
                <a:pt x="3045649" y="1432539"/>
              </a:lnTo>
              <a:lnTo>
                <a:pt x="1269020" y="1432539"/>
              </a:lnTo>
              <a:lnTo>
                <a:pt x="507608" y="1432539"/>
              </a:lnTo>
              <a:lnTo>
                <a:pt x="507608" y="1432539"/>
              </a:lnTo>
              <a:lnTo>
                <a:pt x="0" y="1432539"/>
              </a:lnTo>
              <a:lnTo>
                <a:pt x="0" y="774653"/>
              </a:lnTo>
              <a:lnTo>
                <a:pt x="0" y="492702"/>
              </a:lnTo>
              <a:lnTo>
                <a:pt x="0" y="492702"/>
              </a:lnTo>
              <a:lnTo>
                <a:pt x="0" y="304734"/>
              </a:lnTo>
              <a:close/>
            </a:path>
          </a:pathLst>
        </a:cu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b"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kumimoji="1" lang="ja-JP" altLang="en-US" sz="1000" b="0" i="0" u="none" strike="noStrike" kern="0" cap="none" spc="0" normalizeH="0" baseline="0" noProof="0">
              <a:ln>
                <a:noFill/>
              </a:ln>
              <a:solidFill>
                <a:srgbClr val="FF0000"/>
              </a:solidFill>
              <a:effectLst/>
              <a:uLnTx/>
              <a:uFillTx/>
              <a:latin typeface="ＭＳ Ｐゴシック" panose="020B0600070205080204" pitchFamily="50" charset="-128"/>
              <a:ea typeface="+mn-ea"/>
              <a:cs typeface="+mn-cs"/>
            </a:rPr>
            <a:t>休憩時間等の記載欄には、休憩時間に加え、補助事業に従事しなかった時間も含めて記載してください。（時間外労働時間も同様です。）</a:t>
          </a:r>
          <a:endParaRPr kumimoji="1" lang="en-US" altLang="ja-JP" sz="1000" b="0" i="0" u="none" strike="noStrike" kern="0" cap="none" spc="0" normalizeH="0" baseline="0" noProof="0">
            <a:ln>
              <a:noFill/>
            </a:ln>
            <a:solidFill>
              <a:srgbClr val="FF0000"/>
            </a:solidFill>
            <a:effectLst/>
            <a:uLnTx/>
            <a:uFillTx/>
            <a:latin typeface="ＭＳ Ｐゴシック" panose="020B0600070205080204" pitchFamily="50" charset="-128"/>
            <a:ea typeface="+mn-ea"/>
            <a:cs typeface="+mn-cs"/>
          </a:endParaRPr>
        </a:p>
        <a:p>
          <a:pPr algn="l"/>
          <a:r>
            <a:rPr kumimoji="1" lang="ja-JP" altLang="ja-JP" sz="1000">
              <a:solidFill>
                <a:srgbClr val="FF0000"/>
              </a:solidFill>
              <a:effectLst/>
              <a:latin typeface="+mn-lt"/>
              <a:ea typeface="+mn-ea"/>
              <a:cs typeface="+mn-cs"/>
            </a:rPr>
            <a:t>その場合、備考欄に補助事業に従事しなかった時間の内訳を記載</a:t>
          </a:r>
          <a:r>
            <a:rPr kumimoji="1" lang="ja-JP" altLang="en-US" sz="1000">
              <a:solidFill>
                <a:srgbClr val="FF0000"/>
              </a:solidFill>
              <a:effectLst/>
              <a:latin typeface="+mn-lt"/>
              <a:ea typeface="+mn-ea"/>
              <a:cs typeface="+mn-cs"/>
            </a:rPr>
            <a:t>してください。</a:t>
          </a:r>
          <a:endParaRPr lang="ja-JP" altLang="ja-JP" sz="1000">
            <a:solidFill>
              <a:srgbClr val="FF0000"/>
            </a:solidFill>
            <a:effectLst/>
          </a:endParaRPr>
        </a:p>
        <a:p>
          <a:pPr algn="l"/>
          <a:r>
            <a:rPr kumimoji="1" lang="ja-JP" altLang="ja-JP" sz="1000">
              <a:solidFill>
                <a:srgbClr val="FF0000"/>
              </a:solidFill>
              <a:effectLst/>
              <a:latin typeface="+mn-lt"/>
              <a:ea typeface="+mn-ea"/>
              <a:cs typeface="+mn-cs"/>
            </a:rPr>
            <a:t>　例：</a:t>
          </a:r>
          <a:r>
            <a:rPr kumimoji="1" lang="en-US" altLang="ja-JP" sz="1000">
              <a:solidFill>
                <a:srgbClr val="FF0000"/>
              </a:solidFill>
              <a:effectLst/>
              <a:latin typeface="+mn-lt"/>
              <a:ea typeface="+mn-ea"/>
              <a:cs typeface="+mn-cs"/>
            </a:rPr>
            <a:t>12:00~13:00</a:t>
          </a:r>
          <a:r>
            <a:rPr kumimoji="1" lang="ja-JP" altLang="ja-JP" sz="1000">
              <a:solidFill>
                <a:srgbClr val="FF0000"/>
              </a:solidFill>
              <a:effectLst/>
              <a:latin typeface="+mn-lt"/>
              <a:ea typeface="+mn-ea"/>
              <a:cs typeface="+mn-cs"/>
            </a:rPr>
            <a:t>　休憩</a:t>
          </a:r>
          <a:endParaRPr lang="ja-JP" altLang="ja-JP" sz="1000">
            <a:solidFill>
              <a:srgbClr val="FF0000"/>
            </a:solidFill>
            <a:effectLst/>
          </a:endParaRPr>
        </a:p>
        <a:p>
          <a:pPr algn="l"/>
          <a:r>
            <a:rPr kumimoji="1" lang="ja-JP" altLang="ja-JP" sz="1000">
              <a:solidFill>
                <a:srgbClr val="FF0000"/>
              </a:solidFill>
              <a:effectLst/>
              <a:latin typeface="+mn-lt"/>
              <a:ea typeface="+mn-ea"/>
              <a:cs typeface="+mn-cs"/>
            </a:rPr>
            <a:t>　　　</a:t>
          </a:r>
          <a:r>
            <a:rPr kumimoji="1" lang="ja-JP" altLang="ja-JP" sz="1000" baseline="0">
              <a:solidFill>
                <a:srgbClr val="FF0000"/>
              </a:solidFill>
              <a:effectLst/>
              <a:latin typeface="+mn-lt"/>
              <a:ea typeface="+mn-ea"/>
              <a:cs typeface="+mn-cs"/>
            </a:rPr>
            <a:t> </a:t>
          </a:r>
          <a:r>
            <a:rPr kumimoji="1" lang="en-US" altLang="ja-JP" sz="1000" baseline="0">
              <a:solidFill>
                <a:srgbClr val="FF0000"/>
              </a:solidFill>
              <a:effectLst/>
              <a:latin typeface="+mn-lt"/>
              <a:ea typeface="+mn-ea"/>
              <a:cs typeface="+mn-cs"/>
            </a:rPr>
            <a:t>13:00~14:00</a:t>
          </a:r>
          <a:r>
            <a:rPr kumimoji="1" lang="ja-JP" altLang="ja-JP" sz="1000" baseline="0">
              <a:solidFill>
                <a:srgbClr val="FF0000"/>
              </a:solidFill>
              <a:effectLst/>
              <a:latin typeface="+mn-lt"/>
              <a:ea typeface="+mn-ea"/>
              <a:cs typeface="+mn-cs"/>
            </a:rPr>
            <a:t>　他業務実施　等</a:t>
          </a:r>
          <a:endParaRPr lang="ja-JP" altLang="ja-JP" sz="1000">
            <a:solidFill>
              <a:srgbClr val="FF0000"/>
            </a:solidFill>
            <a:effectLst/>
          </a:endParaRPr>
        </a:p>
      </xdr:txBody>
    </xdr:sp>
    <xdr:clientData/>
  </xdr:twoCellAnchor>
  <xdr:twoCellAnchor>
    <xdr:from>
      <xdr:col>15</xdr:col>
      <xdr:colOff>1264920</xdr:colOff>
      <xdr:row>35</xdr:row>
      <xdr:rowOff>38100</xdr:rowOff>
    </xdr:from>
    <xdr:to>
      <xdr:col>24</xdr:col>
      <xdr:colOff>7172</xdr:colOff>
      <xdr:row>40</xdr:row>
      <xdr:rowOff>154640</xdr:rowOff>
    </xdr:to>
    <xdr:sp macro="" textlink="">
      <xdr:nvSpPr>
        <xdr:cNvPr id="9" name="吹き出し: 四角形 19">
          <a:extLst>
            <a:ext uri="{FF2B5EF4-FFF2-40B4-BE49-F238E27FC236}">
              <a16:creationId xmlns:a16="http://schemas.microsoft.com/office/drawing/2014/main" id="{00000000-0008-0000-0600-000009000000}"/>
            </a:ext>
          </a:extLst>
        </xdr:cNvPr>
        <xdr:cNvSpPr/>
      </xdr:nvSpPr>
      <xdr:spPr>
        <a:xfrm>
          <a:off x="7627620" y="6911340"/>
          <a:ext cx="4365812" cy="1069040"/>
        </a:xfrm>
        <a:prstGeom prst="wedgeRectCallout">
          <a:avLst>
            <a:gd name="adj1" fmla="val -82591"/>
            <a:gd name="adj2" fmla="val 141123"/>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kumimoji="1" lang="ja-JP" altLang="ja-JP" sz="1000">
              <a:solidFill>
                <a:srgbClr val="FF0000"/>
              </a:solidFill>
              <a:effectLst/>
              <a:latin typeface="+mn-lt"/>
              <a:ea typeface="+mn-ea"/>
              <a:cs typeface="+mn-cs"/>
            </a:rPr>
            <a:t>時間単価 </a:t>
          </a: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就業時間内</a:t>
          </a: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 に含まれる補助人件費は、基本給及び賞与、管理職手当及び職級加算、都市手当、住宅手当、扶養手当、通勤手当、資格手当等のうち、雇用契約書又は就業規則、賃金規程等で明示されているものとします。</a:t>
          </a:r>
          <a:endParaRPr kumimoji="1" lang="en-US" altLang="ja-JP" sz="1000">
            <a:solidFill>
              <a:srgbClr val="FF0000"/>
            </a:solidFill>
            <a:effectLst/>
            <a:latin typeface="+mn-lt"/>
            <a:ea typeface="+mn-ea"/>
            <a:cs typeface="+mn-cs"/>
          </a:endParaRPr>
        </a:p>
        <a:p>
          <a:pPr rtl="0" fontAlgn="base"/>
          <a:r>
            <a:rPr kumimoji="1" lang="ja-JP" altLang="en-US" sz="1000">
              <a:solidFill>
                <a:srgbClr val="FF0000"/>
              </a:solidFill>
              <a:effectLst/>
              <a:latin typeface="+mn-lt"/>
              <a:ea typeface="+mn-ea"/>
              <a:cs typeface="+mn-cs"/>
            </a:rPr>
            <a:t>なお、</a:t>
          </a:r>
          <a:r>
            <a:rPr kumimoji="1" lang="ja-JP" altLang="ja-JP" sz="1000">
              <a:solidFill>
                <a:srgbClr val="FF0000"/>
              </a:solidFill>
              <a:effectLst/>
              <a:latin typeface="+mn-lt"/>
              <a:ea typeface="+mn-ea"/>
              <a:cs typeface="+mn-cs"/>
            </a:rPr>
            <a:t>食事手当等、福利厚生面で補助されている手当</a:t>
          </a:r>
          <a:r>
            <a:rPr kumimoji="1" lang="ja-JP" altLang="en-US" sz="1000">
              <a:solidFill>
                <a:srgbClr val="FF0000"/>
              </a:solidFill>
              <a:effectLst/>
              <a:latin typeface="+mn-lt"/>
              <a:ea typeface="+mn-ea"/>
              <a:cs typeface="+mn-cs"/>
            </a:rPr>
            <a:t>及び</a:t>
          </a:r>
          <a:r>
            <a:rPr kumimoji="1" lang="ja-JP" altLang="ja-JP" sz="1000">
              <a:solidFill>
                <a:srgbClr val="FF0000"/>
              </a:solidFill>
              <a:effectLst/>
              <a:latin typeface="+mn-lt"/>
              <a:ea typeface="+mn-ea"/>
              <a:cs typeface="+mn-cs"/>
            </a:rPr>
            <a:t>法定福利費は補助対象外とし、算式に含めません。</a:t>
          </a:r>
          <a:endParaRPr lang="ja-JP" altLang="ja-JP" sz="1000">
            <a:solidFill>
              <a:srgbClr val="FF0000"/>
            </a:solidFill>
            <a:effectLst/>
          </a:endParaRPr>
        </a:p>
      </xdr:txBody>
    </xdr:sp>
    <xdr:clientData/>
  </xdr:twoCellAnchor>
  <xdr:twoCellAnchor>
    <xdr:from>
      <xdr:col>19</xdr:col>
      <xdr:colOff>0</xdr:colOff>
      <xdr:row>51</xdr:row>
      <xdr:rowOff>83820</xdr:rowOff>
    </xdr:from>
    <xdr:to>
      <xdr:col>26</xdr:col>
      <xdr:colOff>252804</xdr:colOff>
      <xdr:row>53</xdr:row>
      <xdr:rowOff>142986</xdr:rowOff>
    </xdr:to>
    <xdr:sp macro="" textlink="">
      <xdr:nvSpPr>
        <xdr:cNvPr id="10" name="吹き出し: 四角形 18">
          <a:extLst>
            <a:ext uri="{FF2B5EF4-FFF2-40B4-BE49-F238E27FC236}">
              <a16:creationId xmlns:a16="http://schemas.microsoft.com/office/drawing/2014/main" id="{00000000-0008-0000-0600-00000A000000}"/>
            </a:ext>
          </a:extLst>
        </xdr:cNvPr>
        <xdr:cNvSpPr/>
      </xdr:nvSpPr>
      <xdr:spPr>
        <a:xfrm>
          <a:off x="9997440" y="9913620"/>
          <a:ext cx="2447364" cy="470646"/>
        </a:xfrm>
        <a:prstGeom prst="wedgeRectCallout">
          <a:avLst>
            <a:gd name="adj1" fmla="val 36658"/>
            <a:gd name="adj2" fmla="val -159516"/>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1000">
              <a:solidFill>
                <a:srgbClr val="FF0000"/>
              </a:solidFill>
              <a:effectLst/>
              <a:latin typeface="+mn-lt"/>
              <a:ea typeface="+mn-ea"/>
              <a:cs typeface="+mn-cs"/>
            </a:rPr>
            <a:t>時間単価 </a:t>
          </a: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就業時間外</a:t>
          </a:r>
          <a:r>
            <a:rPr kumimoji="1" lang="en-US" altLang="ja-JP" sz="1000">
              <a:solidFill>
                <a:srgbClr val="FF0000"/>
              </a:solidFill>
              <a:effectLst/>
              <a:latin typeface="+mn-lt"/>
              <a:ea typeface="+mn-ea"/>
              <a:cs typeface="+mn-cs"/>
            </a:rPr>
            <a:t>)</a:t>
          </a:r>
          <a:r>
            <a:rPr kumimoji="1" lang="ja-JP" altLang="ja-JP" sz="1000">
              <a:solidFill>
                <a:srgbClr val="FF0000"/>
              </a:solidFill>
              <a:effectLst/>
              <a:latin typeface="+mn-lt"/>
              <a:ea typeface="+mn-ea"/>
              <a:cs typeface="+mn-cs"/>
            </a:rPr>
            <a:t> は、雇用契約書で定める時間外手当に基づき算定します。</a:t>
          </a:r>
          <a:endParaRPr lang="ja-JP" altLang="ja-JP" sz="1000">
            <a:solidFill>
              <a:srgbClr val="FF0000"/>
            </a:solidFill>
            <a:effectLst/>
          </a:endParaRPr>
        </a:p>
      </xdr:txBody>
    </xdr:sp>
    <xdr:clientData/>
  </xdr:twoCellAnchor>
  <xdr:twoCellAnchor>
    <xdr:from>
      <xdr:col>15</xdr:col>
      <xdr:colOff>1287780</xdr:colOff>
      <xdr:row>5</xdr:row>
      <xdr:rowOff>160020</xdr:rowOff>
    </xdr:from>
    <xdr:to>
      <xdr:col>20</xdr:col>
      <xdr:colOff>430306</xdr:colOff>
      <xdr:row>8</xdr:row>
      <xdr:rowOff>113849</xdr:rowOff>
    </xdr:to>
    <xdr:sp macro="" textlink="">
      <xdr:nvSpPr>
        <xdr:cNvPr id="11" name="吹き出し: 四角形 9">
          <a:extLst>
            <a:ext uri="{FF2B5EF4-FFF2-40B4-BE49-F238E27FC236}">
              <a16:creationId xmlns:a16="http://schemas.microsoft.com/office/drawing/2014/main" id="{00000000-0008-0000-0600-00000B000000}"/>
            </a:ext>
          </a:extLst>
        </xdr:cNvPr>
        <xdr:cNvSpPr/>
      </xdr:nvSpPr>
      <xdr:spPr>
        <a:xfrm>
          <a:off x="7650480" y="1196340"/>
          <a:ext cx="2868706" cy="593909"/>
        </a:xfrm>
        <a:prstGeom prst="wedgeRectCallout">
          <a:avLst>
            <a:gd name="adj1" fmla="val -31087"/>
            <a:gd name="adj2" fmla="val -78221"/>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000" kern="100">
              <a:solidFill>
                <a:srgbClr val="FF0000"/>
              </a:solidFill>
              <a:effectLst/>
              <a:ea typeface="ＭＳ 明朝" panose="02020609040205080304" pitchFamily="17" charset="-128"/>
              <a:cs typeface="Times New Roman" panose="02020603050405020304" pitchFamily="18" charset="0"/>
            </a:rPr>
            <a:t>必ず記載してください。</a:t>
          </a:r>
          <a:endParaRPr lang="en-US" altLang="ja-JP" sz="1000" kern="100">
            <a:solidFill>
              <a:srgbClr val="FF0000"/>
            </a:solidFill>
            <a:effectLst/>
            <a:ea typeface="ＭＳ 明朝" panose="02020609040205080304" pitchFamily="17" charset="-128"/>
            <a:cs typeface="Times New Roman" panose="02020603050405020304" pitchFamily="18" charset="0"/>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kern="100">
              <a:solidFill>
                <a:srgbClr val="FF0000"/>
              </a:solidFill>
              <a:effectLst/>
              <a:ea typeface="ＭＳ 明朝" panose="02020609040205080304" pitchFamily="17" charset="-128"/>
              <a:cs typeface="Times New Roman" panose="02020603050405020304" pitchFamily="18" charset="0"/>
            </a:rPr>
            <a:t>なお、</a:t>
          </a:r>
          <a:r>
            <a:rPr kumimoji="1" lang="ja-JP" altLang="ja-JP" sz="1000">
              <a:solidFill>
                <a:srgbClr val="FF0000"/>
              </a:solidFill>
              <a:effectLst/>
              <a:latin typeface="+mn-lt"/>
              <a:ea typeface="+mn-ea"/>
              <a:cs typeface="+mn-cs"/>
            </a:rPr>
            <a:t>補助人件費の対象となっている</a:t>
          </a:r>
          <a:r>
            <a:rPr kumimoji="1" lang="ja-JP" altLang="ja-JP" sz="1000" b="1">
              <a:solidFill>
                <a:srgbClr val="FF0000"/>
              </a:solidFill>
              <a:effectLst/>
              <a:latin typeface="+mn-lt"/>
              <a:ea typeface="+mn-ea"/>
              <a:cs typeface="+mn-cs"/>
            </a:rPr>
            <a:t>事業従事者本人が、個人ごとに作成する</a:t>
          </a:r>
          <a:r>
            <a:rPr kumimoji="1" lang="ja-JP" altLang="ja-JP" sz="1000">
              <a:solidFill>
                <a:srgbClr val="FF0000"/>
              </a:solidFill>
              <a:effectLst/>
              <a:latin typeface="+mn-lt"/>
              <a:ea typeface="+mn-ea"/>
              <a:cs typeface="+mn-cs"/>
            </a:rPr>
            <a:t>必要があります。</a:t>
          </a:r>
          <a:endParaRPr lang="ja-JP" altLang="ja-JP" sz="1000">
            <a:solidFill>
              <a:srgbClr val="FF0000"/>
            </a:solidFill>
            <a:effectLst/>
          </a:endParaRPr>
        </a:p>
      </xdr:txBody>
    </xdr:sp>
    <xdr:clientData/>
  </xdr:twoCellAnchor>
  <xdr:twoCellAnchor>
    <xdr:from>
      <xdr:col>12</xdr:col>
      <xdr:colOff>7620</xdr:colOff>
      <xdr:row>5</xdr:row>
      <xdr:rowOff>68580</xdr:rowOff>
    </xdr:from>
    <xdr:to>
      <xdr:col>15</xdr:col>
      <xdr:colOff>516368</xdr:colOff>
      <xdr:row>7</xdr:row>
      <xdr:rowOff>127745</xdr:rowOff>
    </xdr:to>
    <xdr:sp macro="" textlink="">
      <xdr:nvSpPr>
        <xdr:cNvPr id="13" name="吹き出し: 四角形 9">
          <a:extLst>
            <a:ext uri="{FF2B5EF4-FFF2-40B4-BE49-F238E27FC236}">
              <a16:creationId xmlns:a16="http://schemas.microsoft.com/office/drawing/2014/main" id="{00000000-0008-0000-0600-00000D000000}"/>
            </a:ext>
          </a:extLst>
        </xdr:cNvPr>
        <xdr:cNvSpPr/>
      </xdr:nvSpPr>
      <xdr:spPr>
        <a:xfrm>
          <a:off x="5265420" y="1104900"/>
          <a:ext cx="1613648" cy="546845"/>
        </a:xfrm>
        <a:prstGeom prst="wedgeRectCallout">
          <a:avLst>
            <a:gd name="adj1" fmla="val -67819"/>
            <a:gd name="adj2" fmla="val -9693"/>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000" b="0" kern="100">
              <a:solidFill>
                <a:srgbClr val="FF0000"/>
              </a:solidFill>
              <a:effectLst/>
              <a:ea typeface="ＭＳ 明朝" panose="02020609040205080304" pitchFamily="17" charset="-128"/>
              <a:cs typeface="Times New Roman" panose="02020603050405020304" pitchFamily="18" charset="0"/>
            </a:rPr>
            <a:t>全体の業務実施期間を</a:t>
          </a:r>
          <a:r>
            <a:rPr lang="ja-JP" altLang="en-US" sz="1000" b="1" kern="100">
              <a:solidFill>
                <a:srgbClr val="FF0000"/>
              </a:solidFill>
              <a:effectLst/>
              <a:ea typeface="ＭＳ 明朝" panose="02020609040205080304" pitchFamily="17" charset="-128"/>
              <a:cs typeface="Times New Roman" panose="02020603050405020304" pitchFamily="18" charset="0"/>
            </a:rPr>
            <a:t>西暦</a:t>
          </a:r>
          <a:r>
            <a:rPr lang="ja-JP" altLang="en-US" sz="1000" kern="100">
              <a:solidFill>
                <a:srgbClr val="FF0000"/>
              </a:solidFill>
              <a:effectLst/>
              <a:ea typeface="ＭＳ 明朝" panose="02020609040205080304" pitchFamily="17" charset="-128"/>
              <a:cs typeface="Times New Roman" panose="02020603050405020304" pitchFamily="18" charset="0"/>
            </a:rPr>
            <a:t>で記載してください。</a:t>
          </a:r>
          <a:endParaRPr lang="en-US" altLang="ja-JP" sz="1000" kern="100">
            <a:solidFill>
              <a:srgbClr val="FF0000"/>
            </a:solidFill>
            <a:effectLst/>
            <a:ea typeface="ＭＳ 明朝" panose="02020609040205080304" pitchFamily="17" charset="-128"/>
            <a:cs typeface="Times New Roman" panose="02020603050405020304" pitchFamily="18" charset="0"/>
          </a:endParaRPr>
        </a:p>
        <a:p>
          <a:pPr algn="ctr">
            <a:spcAft>
              <a:spcPts val="0"/>
            </a:spcAft>
          </a:pPr>
          <a:r>
            <a:rPr lang="ja-JP" altLang="en-US" sz="1000" kern="100">
              <a:solidFill>
                <a:srgbClr val="FF0000"/>
              </a:solidFill>
              <a:effectLst/>
              <a:ea typeface="ＭＳ 明朝" panose="02020609040205080304" pitchFamily="17" charset="-128"/>
              <a:cs typeface="Times New Roman" panose="02020603050405020304" pitchFamily="18" charset="0"/>
            </a:rPr>
            <a:t>（例：</a:t>
          </a:r>
          <a:r>
            <a:rPr lang="en-US" altLang="ja-JP" sz="1000" kern="100">
              <a:solidFill>
                <a:srgbClr val="FF0000"/>
              </a:solidFill>
              <a:effectLst/>
              <a:ea typeface="ＭＳ 明朝" panose="02020609040205080304" pitchFamily="17" charset="-128"/>
              <a:cs typeface="Times New Roman" panose="02020603050405020304" pitchFamily="18" charset="0"/>
            </a:rPr>
            <a:t>2021</a:t>
          </a:r>
          <a:r>
            <a:rPr lang="ja-JP" altLang="en-US" sz="1000" kern="100">
              <a:solidFill>
                <a:srgbClr val="FF0000"/>
              </a:solidFill>
              <a:effectLst/>
              <a:ea typeface="ＭＳ 明朝" panose="02020609040205080304" pitchFamily="17" charset="-128"/>
              <a:cs typeface="Times New Roman" panose="02020603050405020304" pitchFamily="18" charset="0"/>
            </a:rPr>
            <a:t>年</a:t>
          </a:r>
          <a:r>
            <a:rPr lang="en-US" altLang="ja-JP" sz="1000" kern="100">
              <a:solidFill>
                <a:srgbClr val="FF0000"/>
              </a:solidFill>
              <a:effectLst/>
              <a:ea typeface="ＭＳ 明朝" panose="02020609040205080304" pitchFamily="17" charset="-128"/>
              <a:cs typeface="Times New Roman" panose="02020603050405020304" pitchFamily="18" charset="0"/>
            </a:rPr>
            <a:t>12</a:t>
          </a:r>
          <a:r>
            <a:rPr lang="ja-JP" altLang="en-US" sz="1000" kern="100">
              <a:solidFill>
                <a:srgbClr val="FF0000"/>
              </a:solidFill>
              <a:effectLst/>
              <a:ea typeface="ＭＳ 明朝" panose="02020609040205080304" pitchFamily="17" charset="-128"/>
              <a:cs typeface="Times New Roman" panose="02020603050405020304" pitchFamily="18" charset="0"/>
            </a:rPr>
            <a:t>月</a:t>
          </a:r>
          <a:r>
            <a:rPr lang="en-US" altLang="ja-JP" sz="1000" kern="100">
              <a:solidFill>
                <a:srgbClr val="FF0000"/>
              </a:solidFill>
              <a:effectLst/>
              <a:ea typeface="ＭＳ 明朝" panose="02020609040205080304" pitchFamily="17" charset="-128"/>
              <a:cs typeface="Times New Roman" panose="02020603050405020304" pitchFamily="18" charset="0"/>
            </a:rPr>
            <a:t>31</a:t>
          </a:r>
          <a:r>
            <a:rPr lang="ja-JP" altLang="en-US" sz="1000" kern="100">
              <a:solidFill>
                <a:srgbClr val="FF0000"/>
              </a:solidFill>
              <a:effectLst/>
              <a:ea typeface="ＭＳ 明朝" panose="02020609040205080304" pitchFamily="17" charset="-128"/>
              <a:cs typeface="Times New Roman" panose="02020603050405020304" pitchFamily="18" charset="0"/>
            </a:rPr>
            <a:t>日）</a:t>
          </a:r>
          <a:endParaRPr lang="ja-JP" sz="1000" kern="100">
            <a:solidFill>
              <a:srgbClr val="FF0000"/>
            </a:solidFill>
            <a:effectLst/>
            <a:ea typeface="ＭＳ 明朝" panose="02020609040205080304" pitchFamily="17" charset="-128"/>
            <a:cs typeface="Times New Roman" panose="02020603050405020304" pitchFamily="18" charset="0"/>
          </a:endParaRPr>
        </a:p>
      </xdr:txBody>
    </xdr:sp>
    <xdr:clientData/>
  </xdr:twoCellAnchor>
  <xdr:twoCellAnchor>
    <xdr:from>
      <xdr:col>28</xdr:col>
      <xdr:colOff>243840</xdr:colOff>
      <xdr:row>6</xdr:row>
      <xdr:rowOff>60960</xdr:rowOff>
    </xdr:from>
    <xdr:to>
      <xdr:col>31</xdr:col>
      <xdr:colOff>20619</xdr:colOff>
      <xdr:row>7</xdr:row>
      <xdr:rowOff>81577</xdr:rowOff>
    </xdr:to>
    <xdr:sp macro="" textlink="">
      <xdr:nvSpPr>
        <xdr:cNvPr id="15" name="吹き出し: 四角形 9">
          <a:extLst>
            <a:ext uri="{FF2B5EF4-FFF2-40B4-BE49-F238E27FC236}">
              <a16:creationId xmlns:a16="http://schemas.microsoft.com/office/drawing/2014/main" id="{00000000-0008-0000-0600-00000F000000}"/>
            </a:ext>
          </a:extLst>
        </xdr:cNvPr>
        <xdr:cNvSpPr/>
      </xdr:nvSpPr>
      <xdr:spPr>
        <a:xfrm>
          <a:off x="13434060" y="1341120"/>
          <a:ext cx="1483659" cy="264457"/>
        </a:xfrm>
        <a:prstGeom prst="wedgeRectCallout">
          <a:avLst>
            <a:gd name="adj1" fmla="val -26989"/>
            <a:gd name="adj2" fmla="val -108054"/>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000" kern="100">
              <a:solidFill>
                <a:srgbClr val="FF0000"/>
              </a:solidFill>
              <a:effectLst/>
              <a:ea typeface="ＭＳ 明朝" panose="02020609040205080304" pitchFamily="17" charset="-128"/>
              <a:cs typeface="Times New Roman" panose="02020603050405020304" pitchFamily="18" charset="0"/>
            </a:rPr>
            <a:t>必ず記載してください。</a:t>
          </a:r>
          <a:endParaRPr lang="ja-JP" sz="1000" kern="100">
            <a:solidFill>
              <a:srgbClr val="FF0000"/>
            </a:solidFill>
            <a:effectLst/>
            <a:ea typeface="ＭＳ 明朝" panose="02020609040205080304" pitchFamily="17" charset="-128"/>
            <a:cs typeface="Times New Roman" panose="02020603050405020304" pitchFamily="18" charset="0"/>
          </a:endParaRPr>
        </a:p>
      </xdr:txBody>
    </xdr:sp>
    <xdr:clientData/>
  </xdr:twoCellAnchor>
  <xdr:twoCellAnchor>
    <xdr:from>
      <xdr:col>5</xdr:col>
      <xdr:colOff>68580</xdr:colOff>
      <xdr:row>1</xdr:row>
      <xdr:rowOff>60960</xdr:rowOff>
    </xdr:from>
    <xdr:to>
      <xdr:col>10</xdr:col>
      <xdr:colOff>160020</xdr:colOff>
      <xdr:row>3</xdr:row>
      <xdr:rowOff>0</xdr:rowOff>
    </xdr:to>
    <xdr:sp macro="" textlink="">
      <xdr:nvSpPr>
        <xdr:cNvPr id="16" name="吹き出し: 四角形 9">
          <a:extLst>
            <a:ext uri="{FF2B5EF4-FFF2-40B4-BE49-F238E27FC236}">
              <a16:creationId xmlns:a16="http://schemas.microsoft.com/office/drawing/2014/main" id="{00000000-0008-0000-0600-000010000000}"/>
            </a:ext>
          </a:extLst>
        </xdr:cNvPr>
        <xdr:cNvSpPr/>
      </xdr:nvSpPr>
      <xdr:spPr>
        <a:xfrm>
          <a:off x="2209800" y="228600"/>
          <a:ext cx="2247900" cy="381000"/>
        </a:xfrm>
        <a:prstGeom prst="wedgeRectCallout">
          <a:avLst>
            <a:gd name="adj1" fmla="val -33503"/>
            <a:gd name="adj2" fmla="val 66291"/>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000" kern="100">
              <a:solidFill>
                <a:srgbClr val="FF0000"/>
              </a:solidFill>
              <a:effectLst/>
              <a:ea typeface="Meiryo UI" panose="020B0604030504040204" pitchFamily="50" charset="-128"/>
              <a:cs typeface="Times New Roman" panose="02020603050405020304" pitchFamily="18" charset="0"/>
            </a:rPr>
            <a:t>プルダウンより選択してください。</a:t>
          </a:r>
          <a:endParaRPr lang="en-US" altLang="ja-JP" sz="1000" kern="100">
            <a:solidFill>
              <a:srgbClr val="FF0000"/>
            </a:solidFill>
            <a:effectLst/>
            <a:ea typeface="Meiryo UI" panose="020B0604030504040204" pitchFamily="50" charset="-128"/>
            <a:cs typeface="Times New Roman" panose="02020603050405020304" pitchFamily="18"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10</xdr:col>
      <xdr:colOff>33866</xdr:colOff>
      <xdr:row>6</xdr:row>
      <xdr:rowOff>101600</xdr:rowOff>
    </xdr:from>
    <xdr:to>
      <xdr:col>12</xdr:col>
      <xdr:colOff>397435</xdr:colOff>
      <xdr:row>10</xdr:row>
      <xdr:rowOff>23281</xdr:rowOff>
    </xdr:to>
    <xdr:sp macro="" textlink="">
      <xdr:nvSpPr>
        <xdr:cNvPr id="3" name="吹き出し: 四角形 9">
          <a:extLst>
            <a:ext uri="{FF2B5EF4-FFF2-40B4-BE49-F238E27FC236}">
              <a16:creationId xmlns:a16="http://schemas.microsoft.com/office/drawing/2014/main" id="{00000000-0008-0000-0700-000003000000}"/>
            </a:ext>
          </a:extLst>
        </xdr:cNvPr>
        <xdr:cNvSpPr/>
      </xdr:nvSpPr>
      <xdr:spPr>
        <a:xfrm>
          <a:off x="5435599" y="1354667"/>
          <a:ext cx="2810436" cy="599014"/>
        </a:xfrm>
        <a:prstGeom prst="wedgeRectCallout">
          <a:avLst>
            <a:gd name="adj1" fmla="val -31087"/>
            <a:gd name="adj2" fmla="val -78221"/>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100" kern="100">
              <a:solidFill>
                <a:srgbClr val="FF0000"/>
              </a:solidFill>
              <a:effectLst/>
              <a:ea typeface="ＭＳ 明朝" panose="02020609040205080304" pitchFamily="17" charset="-128"/>
              <a:cs typeface="Times New Roman" panose="02020603050405020304" pitchFamily="18" charset="0"/>
            </a:rPr>
            <a:t>必ず記載してください。</a:t>
          </a:r>
          <a:endParaRPr lang="en-US" altLang="ja-JP" sz="1100" kern="100">
            <a:solidFill>
              <a:srgbClr val="FF0000"/>
            </a:solidFill>
            <a:effectLst/>
            <a:ea typeface="ＭＳ 明朝" panose="02020609040205080304" pitchFamily="17" charset="-128"/>
            <a:cs typeface="Times New Roman" panose="02020603050405020304" pitchFamily="18" charset="0"/>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kern="100">
              <a:solidFill>
                <a:srgbClr val="FF0000"/>
              </a:solidFill>
              <a:effectLst/>
              <a:ea typeface="ＭＳ 明朝" panose="02020609040205080304" pitchFamily="17" charset="-128"/>
              <a:cs typeface="Times New Roman" panose="02020603050405020304" pitchFamily="18" charset="0"/>
            </a:rPr>
            <a:t>なお、</a:t>
          </a:r>
          <a:r>
            <a:rPr lang="ja-JP" altLang="en-US" sz="1100" b="1" kern="100">
              <a:solidFill>
                <a:srgbClr val="FF0000"/>
              </a:solidFill>
              <a:effectLst/>
              <a:ea typeface="ＭＳ 明朝" panose="02020609040205080304" pitchFamily="17" charset="-128"/>
              <a:cs typeface="Times New Roman" panose="02020603050405020304" pitchFamily="18" charset="0"/>
            </a:rPr>
            <a:t>支給対象者</a:t>
          </a:r>
          <a:r>
            <a:rPr kumimoji="1" lang="ja-JP" altLang="ja-JP" sz="1100" b="1">
              <a:solidFill>
                <a:srgbClr val="FF0000"/>
              </a:solidFill>
              <a:effectLst/>
              <a:latin typeface="+mn-lt"/>
              <a:ea typeface="+mn-ea"/>
              <a:cs typeface="+mn-cs"/>
            </a:rPr>
            <a:t>ごと</a:t>
          </a:r>
          <a:r>
            <a:rPr kumimoji="1" lang="ja-JP" altLang="en-US" sz="1100" b="1">
              <a:solidFill>
                <a:srgbClr val="FF0000"/>
              </a:solidFill>
              <a:effectLst/>
              <a:latin typeface="+mn-lt"/>
              <a:ea typeface="+mn-ea"/>
              <a:cs typeface="+mn-cs"/>
            </a:rPr>
            <a:t>、月ごと</a:t>
          </a:r>
          <a:r>
            <a:rPr kumimoji="1" lang="ja-JP" altLang="ja-JP" sz="1100" b="1">
              <a:solidFill>
                <a:srgbClr val="FF0000"/>
              </a:solidFill>
              <a:effectLst/>
              <a:latin typeface="+mn-lt"/>
              <a:ea typeface="+mn-ea"/>
              <a:cs typeface="+mn-cs"/>
            </a:rPr>
            <a:t>に</a:t>
          </a:r>
          <a:r>
            <a:rPr kumimoji="1" lang="ja-JP" altLang="en-US" sz="1100" b="1">
              <a:solidFill>
                <a:srgbClr val="FF0000"/>
              </a:solidFill>
              <a:effectLst/>
              <a:latin typeface="+mn-lt"/>
              <a:ea typeface="+mn-ea"/>
              <a:cs typeface="+mn-cs"/>
            </a:rPr>
            <a:t>１枚</a:t>
          </a:r>
          <a:r>
            <a:rPr kumimoji="1" lang="ja-JP" altLang="ja-JP" sz="1100" b="1">
              <a:solidFill>
                <a:srgbClr val="FF0000"/>
              </a:solidFill>
              <a:effectLst/>
              <a:latin typeface="+mn-lt"/>
              <a:ea typeface="+mn-ea"/>
              <a:cs typeface="+mn-cs"/>
            </a:rPr>
            <a:t>作成する</a:t>
          </a:r>
          <a:r>
            <a:rPr kumimoji="1" lang="ja-JP" altLang="ja-JP" sz="1100">
              <a:solidFill>
                <a:srgbClr val="FF0000"/>
              </a:solidFill>
              <a:effectLst/>
              <a:latin typeface="+mn-lt"/>
              <a:ea typeface="+mn-ea"/>
              <a:cs typeface="+mn-cs"/>
            </a:rPr>
            <a:t>必要があります。</a:t>
          </a:r>
          <a:endParaRPr lang="ja-JP" altLang="ja-JP" sz="1100">
            <a:solidFill>
              <a:srgbClr val="FF0000"/>
            </a:solidFill>
            <a:effectLst/>
          </a:endParaRPr>
        </a:p>
      </xdr:txBody>
    </xdr:sp>
    <xdr:clientData/>
  </xdr:twoCellAnchor>
  <xdr:twoCellAnchor>
    <xdr:from>
      <xdr:col>10</xdr:col>
      <xdr:colOff>660400</xdr:colOff>
      <xdr:row>14</xdr:row>
      <xdr:rowOff>143934</xdr:rowOff>
    </xdr:from>
    <xdr:to>
      <xdr:col>15</xdr:col>
      <xdr:colOff>211244</xdr:colOff>
      <xdr:row>18</xdr:row>
      <xdr:rowOff>95985</xdr:rowOff>
    </xdr:to>
    <xdr:sp macro="" textlink="">
      <xdr:nvSpPr>
        <xdr:cNvPr id="4" name="吹き出し: 四角形 9">
          <a:extLst>
            <a:ext uri="{FF2B5EF4-FFF2-40B4-BE49-F238E27FC236}">
              <a16:creationId xmlns:a16="http://schemas.microsoft.com/office/drawing/2014/main" id="{00000000-0008-0000-0700-000004000000}"/>
            </a:ext>
          </a:extLst>
        </xdr:cNvPr>
        <xdr:cNvSpPr/>
      </xdr:nvSpPr>
      <xdr:spPr>
        <a:xfrm>
          <a:off x="6062133" y="2751667"/>
          <a:ext cx="4080511" cy="629385"/>
        </a:xfrm>
        <a:prstGeom prst="wedgeRectCallout">
          <a:avLst>
            <a:gd name="adj1" fmla="val 33802"/>
            <a:gd name="adj2" fmla="val 140738"/>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kumimoji="1" lang="ja-JP" altLang="ja-JP" sz="1100">
              <a:solidFill>
                <a:srgbClr val="FF0000"/>
              </a:solidFill>
              <a:effectLst/>
              <a:latin typeface="+mn-lt"/>
              <a:ea typeface="+mn-ea"/>
              <a:cs typeface="+mn-cs"/>
            </a:rPr>
            <a:t>各項記載の金額は、原則として税抜で記載</a:t>
          </a:r>
          <a:r>
            <a:rPr kumimoji="1" lang="ja-JP" altLang="en-US" sz="1100">
              <a:solidFill>
                <a:srgbClr val="FF0000"/>
              </a:solidFill>
              <a:effectLst/>
              <a:latin typeface="+mn-lt"/>
              <a:ea typeface="+mn-ea"/>
              <a:cs typeface="+mn-cs"/>
            </a:rPr>
            <a:t>してください</a:t>
          </a:r>
          <a:r>
            <a:rPr kumimoji="1" lang="ja-JP" altLang="ja-JP" sz="1100">
              <a:solidFill>
                <a:srgbClr val="FF0000"/>
              </a:solidFill>
              <a:effectLst/>
              <a:latin typeface="+mn-lt"/>
              <a:ea typeface="+mn-ea"/>
              <a:cs typeface="+mn-cs"/>
            </a:rPr>
            <a:t>。</a:t>
          </a:r>
          <a:endParaRPr lang="ja-JP" altLang="ja-JP">
            <a:solidFill>
              <a:srgbClr val="FF0000"/>
            </a:solidFill>
            <a:effectLst/>
          </a:endParaRPr>
        </a:p>
        <a:p>
          <a:r>
            <a:rPr kumimoji="1" lang="ja-JP" altLang="ja-JP" sz="1100">
              <a:solidFill>
                <a:srgbClr val="FF0000"/>
              </a:solidFill>
              <a:effectLst/>
              <a:latin typeface="+mn-lt"/>
              <a:ea typeface="+mn-ea"/>
              <a:cs typeface="+mn-cs"/>
            </a:rPr>
            <a:t>　</a:t>
          </a:r>
          <a:r>
            <a:rPr kumimoji="1" lang="en-US" altLang="ja-JP" sz="1100">
              <a:solidFill>
                <a:srgbClr val="FF0000"/>
              </a:solidFill>
              <a:effectLst/>
              <a:latin typeface="+mn-lt"/>
              <a:ea typeface="+mn-ea"/>
              <a:cs typeface="+mn-cs"/>
            </a:rPr>
            <a:t>※</a:t>
          </a:r>
          <a:r>
            <a:rPr kumimoji="1" lang="ja-JP" altLang="ja-JP" sz="1100">
              <a:solidFill>
                <a:srgbClr val="FF0000"/>
              </a:solidFill>
              <a:effectLst/>
              <a:latin typeface="+mn-lt"/>
              <a:ea typeface="+mn-ea"/>
              <a:cs typeface="+mn-cs"/>
            </a:rPr>
            <a:t>補助</a:t>
          </a:r>
          <a:r>
            <a:rPr kumimoji="1" lang="ja-JP" altLang="en-US" sz="1100">
              <a:solidFill>
                <a:srgbClr val="FF0000"/>
              </a:solidFill>
              <a:effectLst/>
              <a:latin typeface="+mn-lt"/>
              <a:ea typeface="+mn-ea"/>
              <a:cs typeface="+mn-cs"/>
            </a:rPr>
            <a:t>対象</a:t>
          </a:r>
          <a:r>
            <a:rPr kumimoji="1" lang="ja-JP" altLang="ja-JP" sz="1100">
              <a:solidFill>
                <a:srgbClr val="FF0000"/>
              </a:solidFill>
              <a:effectLst/>
              <a:latin typeface="+mn-lt"/>
              <a:ea typeface="+mn-ea"/>
              <a:cs typeface="+mn-cs"/>
            </a:rPr>
            <a:t>事業実施の手引に基づき、消費税を含めた金額を補助対象経費とする場合は、税込で記載</a:t>
          </a:r>
          <a:r>
            <a:rPr kumimoji="1" lang="ja-JP" altLang="en-US" sz="1100">
              <a:solidFill>
                <a:srgbClr val="FF0000"/>
              </a:solidFill>
              <a:effectLst/>
              <a:latin typeface="+mn-lt"/>
              <a:ea typeface="+mn-ea"/>
              <a:cs typeface="+mn-cs"/>
            </a:rPr>
            <a:t>してください</a:t>
          </a:r>
          <a:r>
            <a:rPr kumimoji="1" lang="ja-JP" altLang="ja-JP" sz="1100">
              <a:solidFill>
                <a:srgbClr val="FF0000"/>
              </a:solidFill>
              <a:effectLst/>
              <a:latin typeface="+mn-lt"/>
              <a:ea typeface="+mn-ea"/>
              <a:cs typeface="+mn-cs"/>
            </a:rPr>
            <a:t>。</a:t>
          </a:r>
          <a:endParaRPr lang="ja-JP" altLang="en-US" sz="1100" kern="100">
            <a:solidFill>
              <a:srgbClr val="FF0000"/>
            </a:solidFill>
            <a:effectLst/>
            <a:ea typeface="ＭＳ 明朝" panose="02020609040205080304" pitchFamily="17" charset="-128"/>
            <a:cs typeface="Times New Roman" panose="02020603050405020304" pitchFamily="18" charset="0"/>
          </a:endParaRPr>
        </a:p>
      </xdr:txBody>
    </xdr:sp>
    <xdr:clientData/>
  </xdr:twoCellAnchor>
  <xdr:twoCellAnchor>
    <xdr:from>
      <xdr:col>15</xdr:col>
      <xdr:colOff>719667</xdr:colOff>
      <xdr:row>13</xdr:row>
      <xdr:rowOff>42333</xdr:rowOff>
    </xdr:from>
    <xdr:to>
      <xdr:col>17</xdr:col>
      <xdr:colOff>2920999</xdr:colOff>
      <xdr:row>19</xdr:row>
      <xdr:rowOff>80432</xdr:rowOff>
    </xdr:to>
    <xdr:sp macro="" textlink="">
      <xdr:nvSpPr>
        <xdr:cNvPr id="5" name="吹き出し: 四角形 9">
          <a:extLst>
            <a:ext uri="{FF2B5EF4-FFF2-40B4-BE49-F238E27FC236}">
              <a16:creationId xmlns:a16="http://schemas.microsoft.com/office/drawing/2014/main" id="{00000000-0008-0000-0700-000005000000}"/>
            </a:ext>
          </a:extLst>
        </xdr:cNvPr>
        <xdr:cNvSpPr/>
      </xdr:nvSpPr>
      <xdr:spPr>
        <a:xfrm>
          <a:off x="10651067" y="2480733"/>
          <a:ext cx="4555065" cy="1054099"/>
        </a:xfrm>
        <a:prstGeom prst="wedgeRectCallout">
          <a:avLst>
            <a:gd name="adj1" fmla="val -33597"/>
            <a:gd name="adj2" fmla="val -78467"/>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1100">
              <a:solidFill>
                <a:srgbClr val="FF0000"/>
              </a:solidFill>
              <a:effectLst/>
              <a:latin typeface="+mn-lt"/>
              <a:ea typeface="+mn-ea"/>
              <a:cs typeface="+mn-cs"/>
            </a:rPr>
            <a:t>旅費については、旅費計算ソフト等により計算することを認めますが、パック料金や割引運賃等の積極的な活用を図ることとしてください。</a:t>
          </a:r>
          <a:endParaRPr kumimoji="1" lang="en-US" altLang="ja-JP" sz="1100">
            <a:solidFill>
              <a:srgbClr val="FF0000"/>
            </a:solidFill>
            <a:effectLst/>
            <a:latin typeface="+mn-lt"/>
            <a:ea typeface="+mn-ea"/>
            <a:cs typeface="+mn-cs"/>
          </a:endParaRPr>
        </a:p>
        <a:p>
          <a:pPr marL="0" marR="0" lvl="0" indent="0" defTabSz="914400" rtl="0" eaLnBrk="1" fontAlgn="auto" latinLnBrk="0" hangingPunct="1">
            <a:lnSpc>
              <a:spcPct val="100000"/>
            </a:lnSpc>
            <a:spcBef>
              <a:spcPts val="0"/>
            </a:spcBef>
            <a:spcAft>
              <a:spcPts val="0"/>
            </a:spcAft>
            <a:buClrTx/>
            <a:buSzTx/>
            <a:buFontTx/>
            <a:buNone/>
            <a:tabLst/>
            <a:defRPr/>
          </a:pPr>
          <a:r>
            <a:rPr kumimoji="1" lang="ja-JP" altLang="ja-JP" sz="1100">
              <a:solidFill>
                <a:srgbClr val="FF0000"/>
              </a:solidFill>
              <a:effectLst/>
              <a:latin typeface="+mn-lt"/>
              <a:ea typeface="+mn-ea"/>
              <a:cs typeface="+mn-cs"/>
            </a:rPr>
            <a:t>また、最短ルート以外のルートを使用する場合には、旅費計算書の備考欄又は「</a:t>
          </a:r>
          <a:r>
            <a:rPr kumimoji="1" lang="en-US" altLang="ja-JP" sz="1100">
              <a:solidFill>
                <a:srgbClr val="FF0000"/>
              </a:solidFill>
              <a:effectLst/>
              <a:latin typeface="+mn-lt"/>
              <a:ea typeface="+mn-ea"/>
              <a:cs typeface="+mn-cs"/>
            </a:rPr>
            <a:t>(</a:t>
          </a:r>
          <a:r>
            <a:rPr kumimoji="1" lang="ja-JP" altLang="ja-JP" sz="1100">
              <a:solidFill>
                <a:srgbClr val="FF0000"/>
              </a:solidFill>
              <a:effectLst/>
              <a:latin typeface="+mn-lt"/>
              <a:ea typeface="+mn-ea"/>
              <a:cs typeface="+mn-cs"/>
            </a:rPr>
            <a:t>オ</a:t>
          </a:r>
          <a:r>
            <a:rPr kumimoji="1" lang="en-US" altLang="ja-JP" sz="1100">
              <a:solidFill>
                <a:srgbClr val="FF0000"/>
              </a:solidFill>
              <a:effectLst/>
              <a:latin typeface="+mn-lt"/>
              <a:ea typeface="+mn-ea"/>
              <a:cs typeface="+mn-cs"/>
            </a:rPr>
            <a:t>)</a:t>
          </a:r>
          <a:r>
            <a:rPr kumimoji="1" lang="ja-JP" altLang="ja-JP" sz="1100">
              <a:solidFill>
                <a:srgbClr val="FF0000"/>
              </a:solidFill>
              <a:effectLst/>
              <a:latin typeface="+mn-lt"/>
              <a:ea typeface="+mn-ea"/>
              <a:cs typeface="+mn-cs"/>
            </a:rPr>
            <a:t> 旅費計算書に係る証拠書類」に、当該使用について明確かつ妥当性のある理由を記載してください。</a:t>
          </a:r>
          <a:endParaRPr lang="ja-JP" altLang="ja-JP" sz="1100">
            <a:solidFill>
              <a:srgbClr val="FF0000"/>
            </a:solidFill>
            <a:effectLst/>
          </a:endParaRPr>
        </a:p>
      </xdr:txBody>
    </xdr:sp>
    <xdr:clientData/>
  </xdr:twoCellAnchor>
  <xdr:twoCellAnchor>
    <xdr:from>
      <xdr:col>6</xdr:col>
      <xdr:colOff>465666</xdr:colOff>
      <xdr:row>5</xdr:row>
      <xdr:rowOff>203200</xdr:rowOff>
    </xdr:from>
    <xdr:to>
      <xdr:col>10</xdr:col>
      <xdr:colOff>16934</xdr:colOff>
      <xdr:row>11</xdr:row>
      <xdr:rowOff>84667</xdr:rowOff>
    </xdr:to>
    <xdr:sp macro="" textlink="">
      <xdr:nvSpPr>
        <xdr:cNvPr id="7" name="吹き出し: 四角形 9">
          <a:extLst>
            <a:ext uri="{FF2B5EF4-FFF2-40B4-BE49-F238E27FC236}">
              <a16:creationId xmlns:a16="http://schemas.microsoft.com/office/drawing/2014/main" id="{00000000-0008-0000-0700-000007000000}"/>
            </a:ext>
          </a:extLst>
        </xdr:cNvPr>
        <xdr:cNvSpPr/>
      </xdr:nvSpPr>
      <xdr:spPr>
        <a:xfrm>
          <a:off x="3378199" y="1244600"/>
          <a:ext cx="2040468" cy="939800"/>
        </a:xfrm>
        <a:prstGeom prst="wedgeRectCallout">
          <a:avLst>
            <a:gd name="adj1" fmla="val -46423"/>
            <a:gd name="adj2" fmla="val -74734"/>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000" kern="100">
              <a:solidFill>
                <a:srgbClr val="FF0000"/>
              </a:solidFill>
              <a:effectLst/>
              <a:ea typeface="Meiryo UI" panose="020B0604030504040204" pitchFamily="50" charset="-128"/>
              <a:cs typeface="Times New Roman" panose="02020603050405020304" pitchFamily="18" charset="0"/>
            </a:rPr>
            <a:t>補助対象事業を</a:t>
          </a:r>
          <a:endParaRPr lang="en-US" altLang="ja-JP" sz="1000" kern="100">
            <a:solidFill>
              <a:srgbClr val="FF0000"/>
            </a:solidFill>
            <a:effectLst/>
            <a:ea typeface="Meiryo UI" panose="020B0604030504040204" pitchFamily="50" charset="-128"/>
            <a:cs typeface="Times New Roman" panose="02020603050405020304" pitchFamily="18" charset="0"/>
          </a:endParaRPr>
        </a:p>
        <a:p>
          <a:pPr algn="ctr">
            <a:spcAft>
              <a:spcPts val="0"/>
            </a:spcAft>
          </a:pPr>
          <a:r>
            <a:rPr lang="ja-JP" altLang="en-US" sz="1000" kern="100">
              <a:solidFill>
                <a:srgbClr val="FF0000"/>
              </a:solidFill>
              <a:effectLst/>
              <a:ea typeface="Meiryo UI" panose="020B0604030504040204" pitchFamily="50" charset="-128"/>
              <a:cs typeface="Times New Roman" panose="02020603050405020304" pitchFamily="18" charset="0"/>
            </a:rPr>
            <a:t>プルダウンより選択してください。</a:t>
          </a:r>
          <a:endParaRPr lang="ja-JP" sz="1000" kern="100">
            <a:effectLst/>
            <a:ea typeface="ＭＳ 明朝" panose="02020609040205080304" pitchFamily="17" charset="-128"/>
            <a:cs typeface="Times New Roman" panose="02020603050405020304" pitchFamily="18" charset="0"/>
          </a:endParaRPr>
        </a:p>
      </xdr:txBody>
    </xdr:sp>
    <xdr:clientData/>
  </xdr:twoCellAnchor>
  <xdr:twoCellAnchor>
    <xdr:from>
      <xdr:col>17</xdr:col>
      <xdr:colOff>42334</xdr:colOff>
      <xdr:row>5</xdr:row>
      <xdr:rowOff>50800</xdr:rowOff>
    </xdr:from>
    <xdr:to>
      <xdr:col>17</xdr:col>
      <xdr:colOff>1716493</xdr:colOff>
      <xdr:row>6</xdr:row>
      <xdr:rowOff>101971</xdr:rowOff>
    </xdr:to>
    <xdr:sp macro="" textlink="">
      <xdr:nvSpPr>
        <xdr:cNvPr id="8" name="吹き出し: 四角形 9">
          <a:extLst>
            <a:ext uri="{FF2B5EF4-FFF2-40B4-BE49-F238E27FC236}">
              <a16:creationId xmlns:a16="http://schemas.microsoft.com/office/drawing/2014/main" id="{00000000-0008-0000-0700-000008000000}"/>
            </a:ext>
          </a:extLst>
        </xdr:cNvPr>
        <xdr:cNvSpPr/>
      </xdr:nvSpPr>
      <xdr:spPr>
        <a:xfrm>
          <a:off x="12327467" y="1092200"/>
          <a:ext cx="1674159" cy="262838"/>
        </a:xfrm>
        <a:prstGeom prst="wedgeRectCallout">
          <a:avLst>
            <a:gd name="adj1" fmla="val -60493"/>
            <a:gd name="adj2" fmla="val -96442"/>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100" kern="100">
              <a:solidFill>
                <a:srgbClr val="FF0000"/>
              </a:solidFill>
              <a:effectLst/>
              <a:ea typeface="ＭＳ 明朝" panose="02020609040205080304" pitchFamily="17" charset="-128"/>
              <a:cs typeface="Times New Roman" panose="02020603050405020304" pitchFamily="18" charset="0"/>
            </a:rPr>
            <a:t>必ず記載してください。</a:t>
          </a:r>
          <a:endParaRPr lang="ja-JP" sz="1100" kern="100">
            <a:solidFill>
              <a:srgbClr val="FF0000"/>
            </a:solidFill>
            <a:effectLst/>
            <a:ea typeface="ＭＳ 明朝" panose="02020609040205080304" pitchFamily="17" charset="-128"/>
            <a:cs typeface="Times New Roman" panose="02020603050405020304" pitchFamily="18" charset="0"/>
          </a:endParaRPr>
        </a:p>
      </xdr:txBody>
    </xdr:sp>
    <xdr:clientData/>
  </xdr:twoCellAnchor>
  <xdr:twoCellAnchor>
    <xdr:from>
      <xdr:col>1</xdr:col>
      <xdr:colOff>0</xdr:colOff>
      <xdr:row>25</xdr:row>
      <xdr:rowOff>143933</xdr:rowOff>
    </xdr:from>
    <xdr:to>
      <xdr:col>11</xdr:col>
      <xdr:colOff>1092198</xdr:colOff>
      <xdr:row>33</xdr:row>
      <xdr:rowOff>57105</xdr:rowOff>
    </xdr:to>
    <xdr:sp macro="" textlink="">
      <xdr:nvSpPr>
        <xdr:cNvPr id="9" name="吹き出し: 四角形 9">
          <a:extLst>
            <a:ext uri="{FF2B5EF4-FFF2-40B4-BE49-F238E27FC236}">
              <a16:creationId xmlns:a16="http://schemas.microsoft.com/office/drawing/2014/main" id="{00000000-0008-0000-0700-000009000000}"/>
            </a:ext>
          </a:extLst>
        </xdr:cNvPr>
        <xdr:cNvSpPr/>
      </xdr:nvSpPr>
      <xdr:spPr>
        <a:xfrm>
          <a:off x="160867" y="4614333"/>
          <a:ext cx="7662331" cy="1267839"/>
        </a:xfrm>
        <a:custGeom>
          <a:avLst/>
          <a:gdLst>
            <a:gd name="connsiteX0" fmla="*/ 0 w 7933266"/>
            <a:gd name="connsiteY0" fmla="*/ 0 h 831850"/>
            <a:gd name="connsiteX1" fmla="*/ 1322211 w 7933266"/>
            <a:gd name="connsiteY1" fmla="*/ 0 h 831850"/>
            <a:gd name="connsiteX2" fmla="*/ 448706 w 7933266"/>
            <a:gd name="connsiteY2" fmla="*/ -435989 h 831850"/>
            <a:gd name="connsiteX3" fmla="*/ 3305528 w 7933266"/>
            <a:gd name="connsiteY3" fmla="*/ 0 h 831850"/>
            <a:gd name="connsiteX4" fmla="*/ 7933266 w 7933266"/>
            <a:gd name="connsiteY4" fmla="*/ 0 h 831850"/>
            <a:gd name="connsiteX5" fmla="*/ 7933266 w 7933266"/>
            <a:gd name="connsiteY5" fmla="*/ 138642 h 831850"/>
            <a:gd name="connsiteX6" fmla="*/ 7933266 w 7933266"/>
            <a:gd name="connsiteY6" fmla="*/ 138642 h 831850"/>
            <a:gd name="connsiteX7" fmla="*/ 7933266 w 7933266"/>
            <a:gd name="connsiteY7" fmla="*/ 346604 h 831850"/>
            <a:gd name="connsiteX8" fmla="*/ 7933266 w 7933266"/>
            <a:gd name="connsiteY8" fmla="*/ 831850 h 831850"/>
            <a:gd name="connsiteX9" fmla="*/ 3305528 w 7933266"/>
            <a:gd name="connsiteY9" fmla="*/ 831850 h 831850"/>
            <a:gd name="connsiteX10" fmla="*/ 1322211 w 7933266"/>
            <a:gd name="connsiteY10" fmla="*/ 831850 h 831850"/>
            <a:gd name="connsiteX11" fmla="*/ 1322211 w 7933266"/>
            <a:gd name="connsiteY11" fmla="*/ 831850 h 831850"/>
            <a:gd name="connsiteX12" fmla="*/ 0 w 7933266"/>
            <a:gd name="connsiteY12" fmla="*/ 831850 h 831850"/>
            <a:gd name="connsiteX13" fmla="*/ 0 w 7933266"/>
            <a:gd name="connsiteY13" fmla="*/ 346604 h 831850"/>
            <a:gd name="connsiteX14" fmla="*/ 0 w 7933266"/>
            <a:gd name="connsiteY14" fmla="*/ 138642 h 831850"/>
            <a:gd name="connsiteX15" fmla="*/ 0 w 7933266"/>
            <a:gd name="connsiteY15" fmla="*/ 138642 h 831850"/>
            <a:gd name="connsiteX16" fmla="*/ 0 w 7933266"/>
            <a:gd name="connsiteY16" fmla="*/ 0 h 831850"/>
            <a:gd name="connsiteX0" fmla="*/ 0 w 7933266"/>
            <a:gd name="connsiteY0" fmla="*/ 435989 h 1267839"/>
            <a:gd name="connsiteX1" fmla="*/ 412044 w 7933266"/>
            <a:gd name="connsiteY1" fmla="*/ 404239 h 1267839"/>
            <a:gd name="connsiteX2" fmla="*/ 448706 w 7933266"/>
            <a:gd name="connsiteY2" fmla="*/ 0 h 1267839"/>
            <a:gd name="connsiteX3" fmla="*/ 3305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 name="connsiteX0" fmla="*/ 0 w 7933266"/>
            <a:gd name="connsiteY0" fmla="*/ 435989 h 1267839"/>
            <a:gd name="connsiteX1" fmla="*/ 412044 w 7933266"/>
            <a:gd name="connsiteY1" fmla="*/ 404239 h 1267839"/>
            <a:gd name="connsiteX2" fmla="*/ 448706 w 7933266"/>
            <a:gd name="connsiteY2" fmla="*/ 0 h 1267839"/>
            <a:gd name="connsiteX3" fmla="*/ 892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 name="connsiteX0" fmla="*/ 0 w 7933266"/>
            <a:gd name="connsiteY0" fmla="*/ 435989 h 1267839"/>
            <a:gd name="connsiteX1" fmla="*/ 412044 w 7933266"/>
            <a:gd name="connsiteY1" fmla="*/ 435989 h 1267839"/>
            <a:gd name="connsiteX2" fmla="*/ 448706 w 7933266"/>
            <a:gd name="connsiteY2" fmla="*/ 0 h 1267839"/>
            <a:gd name="connsiteX3" fmla="*/ 892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 name="connsiteX0" fmla="*/ 0 w 7933266"/>
            <a:gd name="connsiteY0" fmla="*/ 435989 h 1267839"/>
            <a:gd name="connsiteX1" fmla="*/ 433210 w 7933266"/>
            <a:gd name="connsiteY1" fmla="*/ 425405 h 1267839"/>
            <a:gd name="connsiteX2" fmla="*/ 448706 w 7933266"/>
            <a:gd name="connsiteY2" fmla="*/ 0 h 1267839"/>
            <a:gd name="connsiteX3" fmla="*/ 892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 name="connsiteX0" fmla="*/ 0 w 7933266"/>
            <a:gd name="connsiteY0" fmla="*/ 435989 h 1267839"/>
            <a:gd name="connsiteX1" fmla="*/ 401460 w 7933266"/>
            <a:gd name="connsiteY1" fmla="*/ 467739 h 1267839"/>
            <a:gd name="connsiteX2" fmla="*/ 448706 w 7933266"/>
            <a:gd name="connsiteY2" fmla="*/ 0 h 1267839"/>
            <a:gd name="connsiteX3" fmla="*/ 892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 name="connsiteX0" fmla="*/ 0 w 7933266"/>
            <a:gd name="connsiteY0" fmla="*/ 435989 h 1267839"/>
            <a:gd name="connsiteX1" fmla="*/ 429682 w 7933266"/>
            <a:gd name="connsiteY1" fmla="*/ 421172 h 1267839"/>
            <a:gd name="connsiteX2" fmla="*/ 448706 w 7933266"/>
            <a:gd name="connsiteY2" fmla="*/ 0 h 1267839"/>
            <a:gd name="connsiteX3" fmla="*/ 892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 name="connsiteX0" fmla="*/ 0 w 7933266"/>
            <a:gd name="connsiteY0" fmla="*/ 435989 h 1267839"/>
            <a:gd name="connsiteX1" fmla="*/ 429682 w 7933266"/>
            <a:gd name="connsiteY1" fmla="*/ 442338 h 1267839"/>
            <a:gd name="connsiteX2" fmla="*/ 448706 w 7933266"/>
            <a:gd name="connsiteY2" fmla="*/ 0 h 1267839"/>
            <a:gd name="connsiteX3" fmla="*/ 892528 w 7933266"/>
            <a:gd name="connsiteY3" fmla="*/ 435989 h 1267839"/>
            <a:gd name="connsiteX4" fmla="*/ 7933266 w 7933266"/>
            <a:gd name="connsiteY4" fmla="*/ 435989 h 1267839"/>
            <a:gd name="connsiteX5" fmla="*/ 7933266 w 7933266"/>
            <a:gd name="connsiteY5" fmla="*/ 574631 h 1267839"/>
            <a:gd name="connsiteX6" fmla="*/ 7933266 w 7933266"/>
            <a:gd name="connsiteY6" fmla="*/ 574631 h 1267839"/>
            <a:gd name="connsiteX7" fmla="*/ 7933266 w 7933266"/>
            <a:gd name="connsiteY7" fmla="*/ 782593 h 1267839"/>
            <a:gd name="connsiteX8" fmla="*/ 7933266 w 7933266"/>
            <a:gd name="connsiteY8" fmla="*/ 1267839 h 1267839"/>
            <a:gd name="connsiteX9" fmla="*/ 3305528 w 7933266"/>
            <a:gd name="connsiteY9" fmla="*/ 1267839 h 1267839"/>
            <a:gd name="connsiteX10" fmla="*/ 1322211 w 7933266"/>
            <a:gd name="connsiteY10" fmla="*/ 1267839 h 1267839"/>
            <a:gd name="connsiteX11" fmla="*/ 1322211 w 7933266"/>
            <a:gd name="connsiteY11" fmla="*/ 1267839 h 1267839"/>
            <a:gd name="connsiteX12" fmla="*/ 0 w 7933266"/>
            <a:gd name="connsiteY12" fmla="*/ 1267839 h 1267839"/>
            <a:gd name="connsiteX13" fmla="*/ 0 w 7933266"/>
            <a:gd name="connsiteY13" fmla="*/ 782593 h 1267839"/>
            <a:gd name="connsiteX14" fmla="*/ 0 w 7933266"/>
            <a:gd name="connsiteY14" fmla="*/ 574631 h 1267839"/>
            <a:gd name="connsiteX15" fmla="*/ 0 w 7933266"/>
            <a:gd name="connsiteY15" fmla="*/ 574631 h 1267839"/>
            <a:gd name="connsiteX16" fmla="*/ 0 w 7933266"/>
            <a:gd name="connsiteY16" fmla="*/ 435989 h 1267839"/>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Lst>
          <a:rect l="l" t="t" r="r" b="b"/>
          <a:pathLst>
            <a:path w="7933266" h="1267839">
              <a:moveTo>
                <a:pt x="0" y="435989"/>
              </a:moveTo>
              <a:lnTo>
                <a:pt x="429682" y="442338"/>
              </a:lnTo>
              <a:lnTo>
                <a:pt x="448706" y="0"/>
              </a:lnTo>
              <a:lnTo>
                <a:pt x="892528" y="435989"/>
              </a:lnTo>
              <a:lnTo>
                <a:pt x="7933266" y="435989"/>
              </a:lnTo>
              <a:lnTo>
                <a:pt x="7933266" y="574631"/>
              </a:lnTo>
              <a:lnTo>
                <a:pt x="7933266" y="574631"/>
              </a:lnTo>
              <a:lnTo>
                <a:pt x="7933266" y="782593"/>
              </a:lnTo>
              <a:lnTo>
                <a:pt x="7933266" y="1267839"/>
              </a:lnTo>
              <a:lnTo>
                <a:pt x="3305528" y="1267839"/>
              </a:lnTo>
              <a:lnTo>
                <a:pt x="1322211" y="1267839"/>
              </a:lnTo>
              <a:lnTo>
                <a:pt x="1322211" y="1267839"/>
              </a:lnTo>
              <a:lnTo>
                <a:pt x="0" y="1267839"/>
              </a:lnTo>
              <a:lnTo>
                <a:pt x="0" y="782593"/>
              </a:lnTo>
              <a:lnTo>
                <a:pt x="0" y="574631"/>
              </a:lnTo>
              <a:lnTo>
                <a:pt x="0" y="574631"/>
              </a:lnTo>
              <a:lnTo>
                <a:pt x="0" y="435989"/>
              </a:lnTo>
              <a:close/>
            </a:path>
          </a:pathLst>
        </a:cu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b" anchorCtr="0" forceAA="0" compatLnSpc="1">
          <a:prstTxWarp prst="textNoShape">
            <a:avLst/>
          </a:prstTxWarp>
          <a:noAutofit/>
        </a:bodyPr>
        <a:lstStyle/>
        <a:p>
          <a:r>
            <a:rPr kumimoji="1" lang="ja-JP" altLang="ja-JP" sz="1000" baseline="0">
              <a:solidFill>
                <a:srgbClr val="FF0000"/>
              </a:solidFill>
              <a:effectLst/>
              <a:latin typeface="+mn-lt"/>
              <a:ea typeface="+mn-ea"/>
              <a:cs typeface="+mn-cs"/>
            </a:rPr>
            <a:t>各旅費について、根拠となる証拠書類の添付が必須とな</a:t>
          </a:r>
          <a:r>
            <a:rPr kumimoji="1" lang="ja-JP" altLang="en-US" sz="1000" baseline="0">
              <a:solidFill>
                <a:srgbClr val="FF0000"/>
              </a:solidFill>
              <a:effectLst/>
              <a:latin typeface="+mn-lt"/>
              <a:ea typeface="+mn-ea"/>
              <a:cs typeface="+mn-cs"/>
            </a:rPr>
            <a:t>ります</a:t>
          </a:r>
          <a:r>
            <a:rPr kumimoji="1" lang="ja-JP" altLang="ja-JP" sz="1000" baseline="0">
              <a:solidFill>
                <a:srgbClr val="FF0000"/>
              </a:solidFill>
              <a:effectLst/>
              <a:latin typeface="+mn-lt"/>
              <a:ea typeface="+mn-ea"/>
              <a:cs typeface="+mn-cs"/>
            </a:rPr>
            <a:t>。旅費計算書に証拠書類を添付の上、</a:t>
          </a:r>
          <a:r>
            <a:rPr kumimoji="1" lang="en-US" altLang="ja-JP" sz="1000" baseline="0">
              <a:solidFill>
                <a:srgbClr val="FF0000"/>
              </a:solidFill>
              <a:effectLst/>
              <a:latin typeface="+mn-lt"/>
              <a:ea typeface="+mn-ea"/>
              <a:cs typeface="+mn-cs"/>
            </a:rPr>
            <a:t>B</a:t>
          </a:r>
          <a:r>
            <a:rPr kumimoji="1" lang="ja-JP" altLang="ja-JP" sz="1000" baseline="0">
              <a:solidFill>
                <a:srgbClr val="FF0000"/>
              </a:solidFill>
              <a:effectLst/>
              <a:latin typeface="+mn-lt"/>
              <a:ea typeface="+mn-ea"/>
              <a:cs typeface="+mn-cs"/>
            </a:rPr>
            <a:t>列「添付確認」欄に✔を</a:t>
          </a:r>
          <a:r>
            <a:rPr kumimoji="1" lang="ja-JP" altLang="en-US" sz="1000" baseline="0">
              <a:solidFill>
                <a:srgbClr val="FF0000"/>
              </a:solidFill>
              <a:effectLst/>
              <a:latin typeface="+mn-lt"/>
              <a:ea typeface="+mn-ea"/>
              <a:cs typeface="+mn-cs"/>
            </a:rPr>
            <a:t>入力してください</a:t>
          </a:r>
          <a:r>
            <a:rPr kumimoji="1" lang="ja-JP" altLang="ja-JP" sz="1000" baseline="0">
              <a:solidFill>
                <a:srgbClr val="FF0000"/>
              </a:solidFill>
              <a:effectLst/>
              <a:latin typeface="+mn-lt"/>
              <a:ea typeface="+mn-ea"/>
              <a:cs typeface="+mn-cs"/>
            </a:rPr>
            <a:t>。</a:t>
          </a:r>
          <a:endParaRPr lang="ja-JP" altLang="ja-JP" sz="1000">
            <a:solidFill>
              <a:srgbClr val="FF0000"/>
            </a:solidFill>
            <a:effectLst/>
          </a:endParaRPr>
        </a:p>
        <a:p>
          <a:r>
            <a:rPr kumimoji="1" lang="ja-JP" altLang="ja-JP" sz="1000" baseline="0">
              <a:solidFill>
                <a:srgbClr val="FF0000"/>
              </a:solidFill>
              <a:effectLst/>
              <a:latin typeface="+mn-lt"/>
              <a:ea typeface="+mn-ea"/>
              <a:cs typeface="+mn-cs"/>
            </a:rPr>
            <a:t>　→</a:t>
          </a:r>
          <a:r>
            <a:rPr kumimoji="1" lang="en-US" altLang="ja-JP" sz="1000" baseline="0">
              <a:solidFill>
                <a:srgbClr val="FF0000"/>
              </a:solidFill>
              <a:effectLst/>
              <a:latin typeface="+mn-lt"/>
              <a:ea typeface="+mn-ea"/>
              <a:cs typeface="+mn-cs"/>
            </a:rPr>
            <a:t>H</a:t>
          </a:r>
          <a:r>
            <a:rPr kumimoji="1" lang="ja-JP" altLang="ja-JP" sz="1000" baseline="0">
              <a:solidFill>
                <a:srgbClr val="FF0000"/>
              </a:solidFill>
              <a:effectLst/>
              <a:latin typeface="+mn-lt"/>
              <a:ea typeface="+mn-ea"/>
              <a:cs typeface="+mn-cs"/>
            </a:rPr>
            <a:t>列種別「新幹線」「航空」「タクシー」、または「宿泊料」（</a:t>
          </a:r>
          <a:r>
            <a:rPr kumimoji="1" lang="en-US" altLang="ja-JP" sz="1000" baseline="0">
              <a:solidFill>
                <a:srgbClr val="FF0000"/>
              </a:solidFill>
              <a:effectLst/>
              <a:latin typeface="+mn-lt"/>
              <a:ea typeface="+mn-ea"/>
              <a:cs typeface="+mn-cs"/>
            </a:rPr>
            <a:t>O</a:t>
          </a:r>
          <a:r>
            <a:rPr kumimoji="1" lang="ja-JP" altLang="ja-JP" sz="1000" baseline="0">
              <a:solidFill>
                <a:srgbClr val="FF0000"/>
              </a:solidFill>
              <a:effectLst/>
              <a:latin typeface="+mn-lt"/>
              <a:ea typeface="+mn-ea"/>
              <a:cs typeface="+mn-cs"/>
            </a:rPr>
            <a:t>列に</a:t>
          </a:r>
          <a:r>
            <a:rPr kumimoji="1" lang="en-US" altLang="ja-JP" sz="1000" baseline="0">
              <a:solidFill>
                <a:srgbClr val="FF0000"/>
              </a:solidFill>
              <a:effectLst/>
              <a:latin typeface="+mn-lt"/>
              <a:ea typeface="+mn-ea"/>
              <a:cs typeface="+mn-cs"/>
            </a:rPr>
            <a:t>1</a:t>
          </a:r>
          <a:r>
            <a:rPr kumimoji="1" lang="ja-JP" altLang="ja-JP" sz="1000" baseline="0">
              <a:solidFill>
                <a:srgbClr val="FF0000"/>
              </a:solidFill>
              <a:effectLst/>
              <a:latin typeface="+mn-lt"/>
              <a:ea typeface="+mn-ea"/>
              <a:cs typeface="+mn-cs"/>
            </a:rPr>
            <a:t>泊以上の泊数が入力された場合）</a:t>
          </a:r>
          <a:r>
            <a:rPr kumimoji="1" lang="en-US" altLang="ja-JP" sz="1000" baseline="0">
              <a:solidFill>
                <a:srgbClr val="FF0000"/>
              </a:solidFill>
              <a:effectLst/>
              <a:latin typeface="+mn-lt"/>
              <a:ea typeface="+mn-ea"/>
              <a:cs typeface="+mn-cs"/>
            </a:rPr>
            <a:t>…</a:t>
          </a:r>
          <a:r>
            <a:rPr kumimoji="1" lang="ja-JP" altLang="ja-JP" sz="1000" baseline="0">
              <a:solidFill>
                <a:srgbClr val="FF0000"/>
              </a:solidFill>
              <a:effectLst/>
              <a:latin typeface="+mn-lt"/>
              <a:ea typeface="+mn-ea"/>
              <a:cs typeface="+mn-cs"/>
            </a:rPr>
            <a:t>領収書</a:t>
          </a:r>
          <a:endParaRPr lang="ja-JP" altLang="ja-JP" sz="1000">
            <a:solidFill>
              <a:srgbClr val="FF0000"/>
            </a:solidFill>
            <a:effectLst/>
          </a:endParaRPr>
        </a:p>
        <a:p>
          <a:r>
            <a:rPr lang="ja-JP" altLang="ja-JP" sz="1000" b="0" i="0" baseline="0">
              <a:solidFill>
                <a:srgbClr val="FF0000"/>
              </a:solidFill>
              <a:effectLst/>
              <a:latin typeface="+mn-lt"/>
              <a:ea typeface="+mn-ea"/>
              <a:cs typeface="+mn-cs"/>
            </a:rPr>
            <a:t>　→「日当」（</a:t>
          </a:r>
          <a:r>
            <a:rPr lang="en-US" altLang="ja-JP" sz="1000" b="0" i="0" baseline="0">
              <a:solidFill>
                <a:srgbClr val="FF0000"/>
              </a:solidFill>
              <a:effectLst/>
              <a:latin typeface="+mn-lt"/>
              <a:ea typeface="+mn-ea"/>
              <a:cs typeface="+mn-cs"/>
            </a:rPr>
            <a:t>M</a:t>
          </a:r>
          <a:r>
            <a:rPr lang="ja-JP" altLang="ja-JP" sz="1000" b="0" i="0" baseline="0">
              <a:solidFill>
                <a:srgbClr val="FF0000"/>
              </a:solidFill>
              <a:effectLst/>
              <a:latin typeface="+mn-lt"/>
              <a:ea typeface="+mn-ea"/>
              <a:cs typeface="+mn-cs"/>
            </a:rPr>
            <a:t>～</a:t>
          </a:r>
          <a:r>
            <a:rPr lang="en-US" altLang="ja-JP" sz="1000" b="0" i="0" baseline="0">
              <a:solidFill>
                <a:srgbClr val="FF0000"/>
              </a:solidFill>
              <a:effectLst/>
              <a:latin typeface="+mn-lt"/>
              <a:ea typeface="+mn-ea"/>
              <a:cs typeface="+mn-cs"/>
            </a:rPr>
            <a:t>N</a:t>
          </a:r>
          <a:r>
            <a:rPr lang="ja-JP" altLang="ja-JP" sz="1000" b="0" i="0" baseline="0">
              <a:solidFill>
                <a:srgbClr val="FF0000"/>
              </a:solidFill>
              <a:effectLst/>
              <a:latin typeface="+mn-lt"/>
              <a:ea typeface="+mn-ea"/>
              <a:cs typeface="+mn-cs"/>
            </a:rPr>
            <a:t>列に日当が入力された場合）</a:t>
          </a:r>
          <a:r>
            <a:rPr lang="en-US" altLang="ja-JP" sz="1000" b="0" i="0" baseline="0">
              <a:solidFill>
                <a:srgbClr val="FF0000"/>
              </a:solidFill>
              <a:effectLst/>
              <a:latin typeface="+mn-lt"/>
              <a:ea typeface="+mn-ea"/>
              <a:cs typeface="+mn-cs"/>
            </a:rPr>
            <a:t>…</a:t>
          </a:r>
          <a:r>
            <a:rPr lang="ja-JP" altLang="ja-JP" sz="1000" b="0" i="0" baseline="0">
              <a:solidFill>
                <a:srgbClr val="FF0000"/>
              </a:solidFill>
              <a:effectLst/>
              <a:latin typeface="+mn-lt"/>
              <a:ea typeface="+mn-ea"/>
              <a:cs typeface="+mn-cs"/>
            </a:rPr>
            <a:t>補助対象事業者における旅費規程等</a:t>
          </a:r>
          <a:endParaRPr lang="ja-JP" altLang="ja-JP" sz="1000">
            <a:solidFill>
              <a:srgbClr val="FF0000"/>
            </a:solidFill>
            <a:effectLst/>
          </a:endParaRPr>
        </a:p>
        <a:p>
          <a:r>
            <a:rPr lang="ja-JP" altLang="ja-JP" sz="1000" b="0" i="0" baseline="0">
              <a:solidFill>
                <a:srgbClr val="FF0000"/>
              </a:solidFill>
              <a:effectLst/>
              <a:latin typeface="+mn-lt"/>
              <a:ea typeface="+mn-ea"/>
              <a:cs typeface="+mn-cs"/>
            </a:rPr>
            <a:t>　→</a:t>
          </a:r>
          <a:r>
            <a:rPr lang="en-US" altLang="ja-JP" sz="1000" b="0" i="0" baseline="0">
              <a:solidFill>
                <a:srgbClr val="FF0000"/>
              </a:solidFill>
              <a:effectLst/>
              <a:latin typeface="+mn-lt"/>
              <a:ea typeface="+mn-ea"/>
              <a:cs typeface="+mn-cs"/>
            </a:rPr>
            <a:t>H</a:t>
          </a:r>
          <a:r>
            <a:rPr lang="ja-JP" altLang="ja-JP" sz="1000" b="0" i="0" baseline="0">
              <a:solidFill>
                <a:srgbClr val="FF0000"/>
              </a:solidFill>
              <a:effectLst/>
              <a:latin typeface="+mn-lt"/>
              <a:ea typeface="+mn-ea"/>
              <a:cs typeface="+mn-cs"/>
            </a:rPr>
            <a:t>列種別「バス」「鉄道」「船」「その他運賃」</a:t>
          </a:r>
          <a:r>
            <a:rPr lang="en-US" altLang="ja-JP" sz="1000" b="0" i="0" baseline="0">
              <a:solidFill>
                <a:srgbClr val="FF0000"/>
              </a:solidFill>
              <a:effectLst/>
              <a:latin typeface="+mn-lt"/>
              <a:ea typeface="+mn-ea"/>
              <a:cs typeface="+mn-cs"/>
            </a:rPr>
            <a:t>…</a:t>
          </a:r>
          <a:r>
            <a:rPr lang="ja-JP" altLang="ja-JP" sz="1000" b="0" i="0" baseline="0">
              <a:solidFill>
                <a:srgbClr val="FF0000"/>
              </a:solidFill>
              <a:effectLst/>
              <a:latin typeface="+mn-lt"/>
              <a:ea typeface="+mn-ea"/>
              <a:cs typeface="+mn-cs"/>
            </a:rPr>
            <a:t>旅費計算ソフト、乗換検索サイト等の検索結果、その他運賃が確認できる資料</a:t>
          </a:r>
          <a:endParaRPr lang="ja-JP" altLang="ja-JP" sz="1000">
            <a:solidFill>
              <a:srgbClr val="FF0000"/>
            </a:solidFill>
            <a:effectLst/>
          </a:endParaRPr>
        </a:p>
      </xdr:txBody>
    </xdr:sp>
    <xdr:clientData/>
  </xdr:twoCellAnchor>
  <xdr:twoCellAnchor>
    <xdr:from>
      <xdr:col>15</xdr:col>
      <xdr:colOff>389466</xdr:colOff>
      <xdr:row>27</xdr:row>
      <xdr:rowOff>118533</xdr:rowOff>
    </xdr:from>
    <xdr:to>
      <xdr:col>17</xdr:col>
      <xdr:colOff>2644984</xdr:colOff>
      <xdr:row>30</xdr:row>
      <xdr:rowOff>19051</xdr:rowOff>
    </xdr:to>
    <xdr:sp macro="" textlink="">
      <xdr:nvSpPr>
        <xdr:cNvPr id="10" name="吹き出し: 四角形 9">
          <a:extLst>
            <a:ext uri="{FF2B5EF4-FFF2-40B4-BE49-F238E27FC236}">
              <a16:creationId xmlns:a16="http://schemas.microsoft.com/office/drawing/2014/main" id="{00000000-0008-0000-0700-00000A000000}"/>
            </a:ext>
          </a:extLst>
        </xdr:cNvPr>
        <xdr:cNvSpPr/>
      </xdr:nvSpPr>
      <xdr:spPr>
        <a:xfrm>
          <a:off x="10320866" y="4927600"/>
          <a:ext cx="4609251" cy="408518"/>
        </a:xfrm>
        <a:prstGeom prst="wedgeRectCallout">
          <a:avLst>
            <a:gd name="adj1" fmla="val 20361"/>
            <a:gd name="adj2" fmla="val -107095"/>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lang="ja-JP" altLang="ja-JP" sz="1100" b="0" i="0" baseline="0">
              <a:solidFill>
                <a:srgbClr val="FF0000"/>
              </a:solidFill>
              <a:effectLst/>
              <a:latin typeface="+mn-lt"/>
              <a:ea typeface="+mn-ea"/>
              <a:cs typeface="+mn-cs"/>
            </a:rPr>
            <a:t>補助対象事業に従事し生じた旅費であることが分かるよう、発生理由を記載すること。</a:t>
          </a:r>
          <a:endParaRPr lang="ja-JP" altLang="en-US" sz="1100" kern="100">
            <a:solidFill>
              <a:srgbClr val="FF0000"/>
            </a:solidFill>
            <a:effectLst/>
            <a:ea typeface="ＭＳ 明朝" panose="02020609040205080304" pitchFamily="17" charset="-128"/>
            <a:cs typeface="Times New Roman" panose="02020603050405020304" pitchFamily="18" charset="0"/>
          </a:endParaRPr>
        </a:p>
      </xdr:txBody>
    </xdr:sp>
    <xdr:clientData/>
  </xdr:twoCellAnchor>
  <xdr:twoCellAnchor>
    <xdr:from>
      <xdr:col>7</xdr:col>
      <xdr:colOff>67732</xdr:colOff>
      <xdr:row>16</xdr:row>
      <xdr:rowOff>16933</xdr:rowOff>
    </xdr:from>
    <xdr:to>
      <xdr:col>10</xdr:col>
      <xdr:colOff>228600</xdr:colOff>
      <xdr:row>19</xdr:row>
      <xdr:rowOff>143932</xdr:rowOff>
    </xdr:to>
    <xdr:sp macro="" textlink="">
      <xdr:nvSpPr>
        <xdr:cNvPr id="11" name="吹き出し: 四角形 9">
          <a:extLst>
            <a:ext uri="{FF2B5EF4-FFF2-40B4-BE49-F238E27FC236}">
              <a16:creationId xmlns:a16="http://schemas.microsoft.com/office/drawing/2014/main" id="{00000000-0008-0000-0700-00000B000000}"/>
            </a:ext>
          </a:extLst>
        </xdr:cNvPr>
        <xdr:cNvSpPr/>
      </xdr:nvSpPr>
      <xdr:spPr>
        <a:xfrm>
          <a:off x="3589865" y="2963333"/>
          <a:ext cx="2040468" cy="634999"/>
        </a:xfrm>
        <a:prstGeom prst="wedgeRectCallout">
          <a:avLst>
            <a:gd name="adj1" fmla="val -94141"/>
            <a:gd name="adj2" fmla="val 76617"/>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000" b="0" kern="100">
              <a:solidFill>
                <a:srgbClr val="FF0000"/>
              </a:solidFill>
              <a:effectLst/>
              <a:ea typeface="Meiryo UI" panose="020B0604030504040204" pitchFamily="50" charset="-128"/>
              <a:cs typeface="Times New Roman" panose="02020603050405020304" pitchFamily="18" charset="0"/>
            </a:rPr>
            <a:t>年月日については年⇒月⇒日の順に選択又は入力してください。</a:t>
          </a:r>
          <a:endParaRPr lang="ja-JP" sz="1000" b="0" kern="100">
            <a:effectLst/>
            <a:ea typeface="ＭＳ 明朝" panose="02020609040205080304" pitchFamily="17" charset="-128"/>
            <a:cs typeface="Times New Roman" panose="02020603050405020304" pitchFamily="18"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75206</xdr:colOff>
      <xdr:row>5</xdr:row>
      <xdr:rowOff>133973</xdr:rowOff>
    </xdr:from>
    <xdr:to>
      <xdr:col>9</xdr:col>
      <xdr:colOff>1</xdr:colOff>
      <xdr:row>7</xdr:row>
      <xdr:rowOff>130024</xdr:rowOff>
    </xdr:to>
    <xdr:sp macro="" textlink="">
      <xdr:nvSpPr>
        <xdr:cNvPr id="17" name="吹き出し: 四角形 9">
          <a:extLst>
            <a:ext uri="{FF2B5EF4-FFF2-40B4-BE49-F238E27FC236}">
              <a16:creationId xmlns:a16="http://schemas.microsoft.com/office/drawing/2014/main" id="{00000000-0008-0000-0800-000011000000}"/>
            </a:ext>
          </a:extLst>
        </xdr:cNvPr>
        <xdr:cNvSpPr/>
      </xdr:nvSpPr>
      <xdr:spPr>
        <a:xfrm>
          <a:off x="752539" y="1175373"/>
          <a:ext cx="4064995" cy="478651"/>
        </a:xfrm>
        <a:prstGeom prst="wedgeRectCallout">
          <a:avLst>
            <a:gd name="adj1" fmla="val -341"/>
            <a:gd name="adj2" fmla="val -80289"/>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lang="ja-JP" altLang="en-US" sz="1000">
              <a:solidFill>
                <a:srgbClr val="FF0000"/>
              </a:solidFill>
              <a:effectLst/>
              <a:latin typeface="+mn-lt"/>
              <a:ea typeface="+mn-ea"/>
              <a:cs typeface="+mn-cs"/>
            </a:rPr>
            <a:t>補助対象事業をプルダウンより選択してください</a:t>
          </a:r>
          <a:endParaRPr lang="ja-JP" sz="1000" kern="100">
            <a:solidFill>
              <a:srgbClr val="FF0000"/>
            </a:solidFill>
            <a:effectLst/>
            <a:ea typeface="ＭＳ 明朝" panose="02020609040205080304" pitchFamily="17" charset="-128"/>
            <a:cs typeface="Times New Roman" panose="02020603050405020304" pitchFamily="18" charset="0"/>
          </a:endParaRPr>
        </a:p>
      </xdr:txBody>
    </xdr:sp>
    <xdr:clientData/>
  </xdr:twoCellAnchor>
  <xdr:twoCellAnchor>
    <xdr:from>
      <xdr:col>15</xdr:col>
      <xdr:colOff>117538</xdr:colOff>
      <xdr:row>2</xdr:row>
      <xdr:rowOff>33867</xdr:rowOff>
    </xdr:from>
    <xdr:to>
      <xdr:col>18</xdr:col>
      <xdr:colOff>359586</xdr:colOff>
      <xdr:row>4</xdr:row>
      <xdr:rowOff>2988</xdr:rowOff>
    </xdr:to>
    <xdr:sp macro="" textlink="">
      <xdr:nvSpPr>
        <xdr:cNvPr id="18" name="吹き出し: 四角形 9">
          <a:extLst>
            <a:ext uri="{FF2B5EF4-FFF2-40B4-BE49-F238E27FC236}">
              <a16:creationId xmlns:a16="http://schemas.microsoft.com/office/drawing/2014/main" id="{00000000-0008-0000-0800-000012000000}"/>
            </a:ext>
          </a:extLst>
        </xdr:cNvPr>
        <xdr:cNvSpPr/>
      </xdr:nvSpPr>
      <xdr:spPr>
        <a:xfrm>
          <a:off x="8956738" y="474134"/>
          <a:ext cx="3442448" cy="358587"/>
        </a:xfrm>
        <a:prstGeom prst="wedgeRectCallout">
          <a:avLst>
            <a:gd name="adj1" fmla="val 63460"/>
            <a:gd name="adj2" fmla="val 21596"/>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000" kern="100">
              <a:solidFill>
                <a:srgbClr val="FF0000"/>
              </a:solidFill>
              <a:effectLst/>
              <a:ea typeface="ＭＳ 明朝" panose="02020609040205080304" pitchFamily="17" charset="-128"/>
              <a:cs typeface="Times New Roman" panose="02020603050405020304" pitchFamily="18" charset="0"/>
            </a:rPr>
            <a:t>必ず記載してください。</a:t>
          </a:r>
          <a:endParaRPr lang="en-US" altLang="ja-JP" sz="1000" kern="100">
            <a:solidFill>
              <a:srgbClr val="FF0000"/>
            </a:solidFill>
            <a:effectLst/>
            <a:ea typeface="ＭＳ 明朝" panose="02020609040205080304" pitchFamily="17" charset="-128"/>
            <a:cs typeface="Times New Roman" panose="02020603050405020304" pitchFamily="18" charset="0"/>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000" kern="100">
              <a:solidFill>
                <a:srgbClr val="FF0000"/>
              </a:solidFill>
              <a:effectLst/>
              <a:ea typeface="ＭＳ 明朝" panose="02020609040205080304" pitchFamily="17" charset="-128"/>
              <a:cs typeface="Times New Roman" panose="02020603050405020304" pitchFamily="18" charset="0"/>
            </a:rPr>
            <a:t>なお、</a:t>
          </a:r>
          <a:r>
            <a:rPr lang="ja-JP" altLang="en-US" sz="1000" b="1" kern="100">
              <a:solidFill>
                <a:srgbClr val="FF0000"/>
              </a:solidFill>
              <a:effectLst/>
              <a:ea typeface="ＭＳ 明朝" panose="02020609040205080304" pitchFamily="17" charset="-128"/>
              <a:cs typeface="Times New Roman" panose="02020603050405020304" pitchFamily="18" charset="0"/>
            </a:rPr>
            <a:t>支給対象者</a:t>
          </a:r>
          <a:r>
            <a:rPr kumimoji="1" lang="ja-JP" altLang="ja-JP" sz="1000" b="1">
              <a:solidFill>
                <a:srgbClr val="FF0000"/>
              </a:solidFill>
              <a:effectLst/>
              <a:latin typeface="+mn-lt"/>
              <a:ea typeface="+mn-ea"/>
              <a:cs typeface="+mn-cs"/>
            </a:rPr>
            <a:t>ごと</a:t>
          </a:r>
          <a:r>
            <a:rPr kumimoji="1" lang="ja-JP" altLang="en-US" sz="1000" b="1">
              <a:solidFill>
                <a:srgbClr val="FF0000"/>
              </a:solidFill>
              <a:effectLst/>
              <a:latin typeface="+mn-lt"/>
              <a:ea typeface="+mn-ea"/>
              <a:cs typeface="+mn-cs"/>
            </a:rPr>
            <a:t>、月ごと</a:t>
          </a:r>
          <a:r>
            <a:rPr kumimoji="1" lang="ja-JP" altLang="ja-JP" sz="1000" b="1">
              <a:solidFill>
                <a:srgbClr val="FF0000"/>
              </a:solidFill>
              <a:effectLst/>
              <a:latin typeface="+mn-lt"/>
              <a:ea typeface="+mn-ea"/>
              <a:cs typeface="+mn-cs"/>
            </a:rPr>
            <a:t>に</a:t>
          </a:r>
          <a:r>
            <a:rPr kumimoji="1" lang="ja-JP" altLang="en-US" sz="1000" b="1">
              <a:solidFill>
                <a:srgbClr val="FF0000"/>
              </a:solidFill>
              <a:effectLst/>
              <a:latin typeface="+mn-lt"/>
              <a:ea typeface="+mn-ea"/>
              <a:cs typeface="+mn-cs"/>
            </a:rPr>
            <a:t>１枚</a:t>
          </a:r>
          <a:r>
            <a:rPr kumimoji="1" lang="ja-JP" altLang="ja-JP" sz="1000" b="1">
              <a:solidFill>
                <a:srgbClr val="FF0000"/>
              </a:solidFill>
              <a:effectLst/>
              <a:latin typeface="+mn-lt"/>
              <a:ea typeface="+mn-ea"/>
              <a:cs typeface="+mn-cs"/>
            </a:rPr>
            <a:t>作成する</a:t>
          </a:r>
          <a:r>
            <a:rPr kumimoji="1" lang="ja-JP" altLang="ja-JP" sz="1000">
              <a:solidFill>
                <a:srgbClr val="FF0000"/>
              </a:solidFill>
              <a:effectLst/>
              <a:latin typeface="+mn-lt"/>
              <a:ea typeface="+mn-ea"/>
              <a:cs typeface="+mn-cs"/>
            </a:rPr>
            <a:t>必要があります。</a:t>
          </a:r>
          <a:endParaRPr lang="ja-JP" altLang="ja-JP" sz="1000">
            <a:solidFill>
              <a:srgbClr val="FF0000"/>
            </a:solidFill>
            <a:effectLst/>
          </a:endParaRPr>
        </a:p>
      </xdr:txBody>
    </xdr:sp>
    <xdr:clientData/>
  </xdr:twoCellAnchor>
  <xdr:twoCellAnchor>
    <xdr:from>
      <xdr:col>5</xdr:col>
      <xdr:colOff>485391</xdr:colOff>
      <xdr:row>16</xdr:row>
      <xdr:rowOff>70473</xdr:rowOff>
    </xdr:from>
    <xdr:to>
      <xdr:col>8</xdr:col>
      <xdr:colOff>85915</xdr:colOff>
      <xdr:row>18</xdr:row>
      <xdr:rowOff>178909</xdr:rowOff>
    </xdr:to>
    <xdr:sp macro="" textlink="">
      <xdr:nvSpPr>
        <xdr:cNvPr id="19" name="吹き出し: 四角形 9">
          <a:extLst>
            <a:ext uri="{FF2B5EF4-FFF2-40B4-BE49-F238E27FC236}">
              <a16:creationId xmlns:a16="http://schemas.microsoft.com/office/drawing/2014/main" id="{00000000-0008-0000-0800-000013000000}"/>
            </a:ext>
          </a:extLst>
        </xdr:cNvPr>
        <xdr:cNvSpPr/>
      </xdr:nvSpPr>
      <xdr:spPr>
        <a:xfrm>
          <a:off x="2991524" y="4126006"/>
          <a:ext cx="1793391" cy="497903"/>
        </a:xfrm>
        <a:prstGeom prst="wedgeRectCallout">
          <a:avLst>
            <a:gd name="adj1" fmla="val -50875"/>
            <a:gd name="adj2" fmla="val -121220"/>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sz="1000" b="0" i="0">
              <a:solidFill>
                <a:srgbClr val="FF0000"/>
              </a:solidFill>
              <a:effectLst/>
              <a:latin typeface="+mn-lt"/>
              <a:ea typeface="+mn-ea"/>
              <a:cs typeface="+mn-cs"/>
            </a:rPr>
            <a:t>補助事業従事時間</a:t>
          </a:r>
          <a:r>
            <a:rPr lang="ja-JP" altLang="ja-JP" sz="1000" b="0" i="0">
              <a:solidFill>
                <a:srgbClr val="FF0000"/>
              </a:solidFill>
              <a:effectLst/>
              <a:latin typeface="+mn-lt"/>
              <a:ea typeface="+mn-ea"/>
              <a:cs typeface="+mn-cs"/>
            </a:rPr>
            <a:t>欄は「</a:t>
          </a:r>
          <a:r>
            <a:rPr lang="en-US" altLang="ja-JP" sz="1000" b="0" i="0">
              <a:solidFill>
                <a:srgbClr val="FF0000"/>
              </a:solidFill>
              <a:effectLst/>
              <a:latin typeface="+mn-lt"/>
              <a:ea typeface="+mn-ea"/>
              <a:cs typeface="+mn-cs"/>
            </a:rPr>
            <a:t>hh</a:t>
          </a:r>
          <a:r>
            <a:rPr lang="ja-JP" altLang="ja-JP" sz="1000" b="0" i="0">
              <a:solidFill>
                <a:srgbClr val="FF0000"/>
              </a:solidFill>
              <a:effectLst/>
              <a:latin typeface="+mn-lt"/>
              <a:ea typeface="+mn-ea"/>
              <a:cs typeface="+mn-cs"/>
            </a:rPr>
            <a:t>：</a:t>
          </a:r>
          <a:r>
            <a:rPr lang="en-US" altLang="ja-JP" sz="1000" b="0" i="0">
              <a:solidFill>
                <a:srgbClr val="FF0000"/>
              </a:solidFill>
              <a:effectLst/>
              <a:latin typeface="+mn-lt"/>
              <a:ea typeface="+mn-ea"/>
              <a:cs typeface="+mn-cs"/>
            </a:rPr>
            <a:t>mm</a:t>
          </a:r>
          <a:r>
            <a:rPr lang="ja-JP" altLang="ja-JP" sz="1000" b="0" i="0">
              <a:solidFill>
                <a:srgbClr val="FF0000"/>
              </a:solidFill>
              <a:effectLst/>
              <a:latin typeface="+mn-lt"/>
              <a:ea typeface="+mn-ea"/>
              <a:cs typeface="+mn-cs"/>
            </a:rPr>
            <a:t>」形式で、半角・</a:t>
          </a:r>
          <a:r>
            <a:rPr lang="en-US" altLang="ja-JP" sz="1000" b="0" i="0">
              <a:solidFill>
                <a:srgbClr val="FF0000"/>
              </a:solidFill>
              <a:effectLst/>
              <a:latin typeface="+mn-lt"/>
              <a:ea typeface="+mn-ea"/>
              <a:cs typeface="+mn-cs"/>
            </a:rPr>
            <a:t>24</a:t>
          </a:r>
          <a:r>
            <a:rPr lang="ja-JP" altLang="ja-JP" sz="1000" b="0" i="0">
              <a:solidFill>
                <a:srgbClr val="FF0000"/>
              </a:solidFill>
              <a:effectLst/>
              <a:latin typeface="+mn-lt"/>
              <a:ea typeface="+mn-ea"/>
              <a:cs typeface="+mn-cs"/>
            </a:rPr>
            <a:t>時間表記で入力</a:t>
          </a:r>
          <a:r>
            <a:rPr lang="ja-JP" altLang="en-US" sz="1000" b="0" i="0">
              <a:solidFill>
                <a:srgbClr val="FF0000"/>
              </a:solidFill>
              <a:effectLst/>
              <a:latin typeface="+mn-lt"/>
              <a:ea typeface="+mn-ea"/>
              <a:cs typeface="+mn-cs"/>
            </a:rPr>
            <a:t>してください</a:t>
          </a:r>
          <a:r>
            <a:rPr lang="ja-JP" altLang="ja-JP" sz="1000" b="0" i="0">
              <a:solidFill>
                <a:srgbClr val="FF0000"/>
              </a:solidFill>
              <a:effectLst/>
              <a:latin typeface="+mn-lt"/>
              <a:ea typeface="+mn-ea"/>
              <a:cs typeface="+mn-cs"/>
            </a:rPr>
            <a:t>。</a:t>
          </a:r>
          <a:endParaRPr lang="ja-JP" altLang="ja-JP" sz="1000">
            <a:solidFill>
              <a:srgbClr val="FF0000"/>
            </a:solidFill>
            <a:effectLst/>
          </a:endParaRPr>
        </a:p>
      </xdr:txBody>
    </xdr:sp>
    <xdr:clientData/>
  </xdr:twoCellAnchor>
  <xdr:twoCellAnchor>
    <xdr:from>
      <xdr:col>1</xdr:col>
      <xdr:colOff>287867</xdr:colOff>
      <xdr:row>17</xdr:row>
      <xdr:rowOff>189502</xdr:rowOff>
    </xdr:from>
    <xdr:to>
      <xdr:col>4</xdr:col>
      <xdr:colOff>69478</xdr:colOff>
      <xdr:row>22</xdr:row>
      <xdr:rowOff>13696</xdr:rowOff>
    </xdr:to>
    <xdr:sp macro="" textlink="">
      <xdr:nvSpPr>
        <xdr:cNvPr id="20" name="吹き出し: 四角形 9">
          <a:extLst>
            <a:ext uri="{FF2B5EF4-FFF2-40B4-BE49-F238E27FC236}">
              <a16:creationId xmlns:a16="http://schemas.microsoft.com/office/drawing/2014/main" id="{00000000-0008-0000-0800-000014000000}"/>
            </a:ext>
          </a:extLst>
        </xdr:cNvPr>
        <xdr:cNvSpPr/>
      </xdr:nvSpPr>
      <xdr:spPr>
        <a:xfrm>
          <a:off x="406400" y="4439769"/>
          <a:ext cx="1822078" cy="797860"/>
        </a:xfrm>
        <a:prstGeom prst="wedgeRectCallout">
          <a:avLst>
            <a:gd name="adj1" fmla="val -23513"/>
            <a:gd name="adj2" fmla="val -282470"/>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050" kern="100">
              <a:solidFill>
                <a:srgbClr val="FF0000"/>
              </a:solidFill>
              <a:effectLst/>
              <a:ea typeface="ＭＳ 明朝" panose="02020609040205080304" pitchFamily="17" charset="-128"/>
              <a:cs typeface="Times New Roman" panose="02020603050405020304" pitchFamily="18" charset="0"/>
            </a:rPr>
            <a:t>「曜日」は”</a:t>
          </a:r>
          <a:r>
            <a:rPr lang="ja-JP" altLang="ja-JP" sz="1050">
              <a:solidFill>
                <a:srgbClr val="FF0000"/>
              </a:solidFill>
              <a:effectLst/>
              <a:latin typeface="+mn-lt"/>
              <a:ea typeface="+mn-ea"/>
              <a:cs typeface="+mn-cs"/>
            </a:rPr>
            <a:t>初日のみ</a:t>
          </a:r>
          <a:r>
            <a:rPr lang="ja-JP" altLang="en-US" sz="1050" kern="100">
              <a:solidFill>
                <a:srgbClr val="FF0000"/>
              </a:solidFill>
              <a:effectLst/>
              <a:ea typeface="ＭＳ 明朝" panose="02020609040205080304" pitchFamily="17" charset="-128"/>
              <a:cs typeface="Times New Roman" panose="02020603050405020304" pitchFamily="18" charset="0"/>
            </a:rPr>
            <a:t>”プルダウンで選択してください。</a:t>
          </a:r>
          <a:endParaRPr lang="en-US" altLang="ja-JP" sz="1050" kern="100">
            <a:solidFill>
              <a:srgbClr val="FF0000"/>
            </a:solidFill>
            <a:effectLst/>
            <a:ea typeface="ＭＳ 明朝" panose="02020609040205080304" pitchFamily="17" charset="-128"/>
            <a:cs typeface="Times New Roman" panose="02020603050405020304" pitchFamily="18" charset="0"/>
          </a:endParaRPr>
        </a:p>
        <a:p>
          <a:pPr algn="l">
            <a:spcAft>
              <a:spcPts val="0"/>
            </a:spcAft>
          </a:pPr>
          <a:r>
            <a:rPr lang="ja-JP" altLang="en-US" sz="1050" kern="100">
              <a:solidFill>
                <a:srgbClr val="FF0000"/>
              </a:solidFill>
              <a:effectLst/>
              <a:ea typeface="ＭＳ 明朝" panose="02020609040205080304" pitchFamily="17" charset="-128"/>
              <a:cs typeface="Times New Roman" panose="02020603050405020304" pitchFamily="18" charset="0"/>
            </a:rPr>
            <a:t>初日以降は自動反映されます。</a:t>
          </a:r>
        </a:p>
      </xdr:txBody>
    </xdr:sp>
    <xdr:clientData/>
  </xdr:twoCellAnchor>
  <xdr:twoCellAnchor>
    <xdr:from>
      <xdr:col>4</xdr:col>
      <xdr:colOff>313766</xdr:colOff>
      <xdr:row>32</xdr:row>
      <xdr:rowOff>317996</xdr:rowOff>
    </xdr:from>
    <xdr:to>
      <xdr:col>15</xdr:col>
      <xdr:colOff>599143</xdr:colOff>
      <xdr:row>36</xdr:row>
      <xdr:rowOff>135712</xdr:rowOff>
    </xdr:to>
    <xdr:sp macro="" textlink="">
      <xdr:nvSpPr>
        <xdr:cNvPr id="21" name="吹き出し: 四角形 6">
          <a:extLst>
            <a:ext uri="{FF2B5EF4-FFF2-40B4-BE49-F238E27FC236}">
              <a16:creationId xmlns:a16="http://schemas.microsoft.com/office/drawing/2014/main" id="{00000000-0008-0000-0800-000015000000}"/>
            </a:ext>
          </a:extLst>
        </xdr:cNvPr>
        <xdr:cNvSpPr/>
      </xdr:nvSpPr>
      <xdr:spPr>
        <a:xfrm>
          <a:off x="2472766" y="7489263"/>
          <a:ext cx="6965577" cy="833716"/>
        </a:xfrm>
        <a:prstGeom prst="wedgeRectCallout">
          <a:avLst>
            <a:gd name="adj1" fmla="val -15463"/>
            <a:gd name="adj2" fmla="val 68848"/>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lang="ja-JP" altLang="ja-JP" sz="1100" b="0" i="0">
              <a:solidFill>
                <a:srgbClr val="FF0000"/>
              </a:solidFill>
              <a:effectLst/>
              <a:latin typeface="+mn-lt"/>
              <a:ea typeface="+mn-ea"/>
              <a:cs typeface="+mn-cs"/>
            </a:rPr>
            <a:t>　</a:t>
          </a:r>
          <a:r>
            <a:rPr lang="en-US" altLang="ja-JP" sz="1100" b="0" i="0">
              <a:solidFill>
                <a:srgbClr val="FF0000"/>
              </a:solidFill>
              <a:effectLst/>
              <a:latin typeface="+mn-lt"/>
              <a:ea typeface="+mn-ea"/>
              <a:cs typeface="+mn-cs"/>
            </a:rPr>
            <a:t>※</a:t>
          </a:r>
          <a:r>
            <a:rPr lang="ja-JP" altLang="ja-JP" sz="1100" b="0" i="0">
              <a:solidFill>
                <a:srgbClr val="FF0000"/>
              </a:solidFill>
              <a:effectLst/>
              <a:latin typeface="+mn-lt"/>
              <a:ea typeface="+mn-ea"/>
              <a:cs typeface="+mn-cs"/>
            </a:rPr>
            <a:t>日付をまたいで作業がある場合、入力上は（</a:t>
          </a:r>
          <a:r>
            <a:rPr lang="en-US" altLang="ja-JP" sz="1100" b="0" i="0">
              <a:solidFill>
                <a:srgbClr val="FF0000"/>
              </a:solidFill>
              <a:effectLst/>
              <a:latin typeface="+mn-lt"/>
              <a:ea typeface="+mn-ea"/>
              <a:cs typeface="+mn-cs"/>
            </a:rPr>
            <a:t>24:00</a:t>
          </a:r>
          <a:r>
            <a:rPr lang="ja-JP" altLang="ja-JP" sz="1100" b="0" i="0">
              <a:solidFill>
                <a:srgbClr val="FF0000"/>
              </a:solidFill>
              <a:effectLst/>
              <a:latin typeface="+mn-lt"/>
              <a:ea typeface="+mn-ea"/>
              <a:cs typeface="+mn-cs"/>
            </a:rPr>
            <a:t>、</a:t>
          </a:r>
          <a:r>
            <a:rPr lang="en-US" altLang="ja-JP" sz="1100" b="0" i="0">
              <a:solidFill>
                <a:srgbClr val="FF0000"/>
              </a:solidFill>
              <a:effectLst/>
              <a:latin typeface="+mn-lt"/>
              <a:ea typeface="+mn-ea"/>
              <a:cs typeface="+mn-cs"/>
            </a:rPr>
            <a:t>25:00</a:t>
          </a:r>
          <a:r>
            <a:rPr lang="ja-JP" altLang="ja-JP" sz="1100" b="0" i="0">
              <a:solidFill>
                <a:srgbClr val="FF0000"/>
              </a:solidFill>
              <a:effectLst/>
              <a:latin typeface="+mn-lt"/>
              <a:ea typeface="+mn-ea"/>
              <a:cs typeface="+mn-cs"/>
            </a:rPr>
            <a:t>）というように</a:t>
          </a:r>
          <a:r>
            <a:rPr lang="en-US" altLang="ja-JP" sz="1100" b="0" i="0">
              <a:solidFill>
                <a:srgbClr val="FF0000"/>
              </a:solidFill>
              <a:effectLst/>
              <a:latin typeface="+mn-lt"/>
              <a:ea typeface="+mn-ea"/>
              <a:cs typeface="+mn-cs"/>
            </a:rPr>
            <a:t>24</a:t>
          </a:r>
          <a:r>
            <a:rPr lang="ja-JP" altLang="ja-JP" sz="1100" b="0" i="0">
              <a:solidFill>
                <a:srgbClr val="FF0000"/>
              </a:solidFill>
              <a:effectLst/>
              <a:latin typeface="+mn-lt"/>
              <a:ea typeface="+mn-ea"/>
              <a:cs typeface="+mn-cs"/>
            </a:rPr>
            <a:t>時間を超える形で入力</a:t>
          </a:r>
          <a:r>
            <a:rPr lang="ja-JP" altLang="en-US" sz="1100" b="0" i="0">
              <a:solidFill>
                <a:srgbClr val="FF0000"/>
              </a:solidFill>
              <a:effectLst/>
              <a:latin typeface="+mn-lt"/>
              <a:ea typeface="+mn-ea"/>
              <a:cs typeface="+mn-cs"/>
            </a:rPr>
            <a:t>してください</a:t>
          </a:r>
          <a:r>
            <a:rPr lang="ja-JP" altLang="ja-JP" sz="1100" b="0" i="0">
              <a:solidFill>
                <a:srgbClr val="FF0000"/>
              </a:solidFill>
              <a:effectLst/>
              <a:latin typeface="+mn-lt"/>
              <a:ea typeface="+mn-ea"/>
              <a:cs typeface="+mn-cs"/>
            </a:rPr>
            <a:t>。</a:t>
          </a:r>
          <a:endParaRPr lang="ja-JP" altLang="ja-JP">
            <a:solidFill>
              <a:srgbClr val="FF0000"/>
            </a:solidFill>
            <a:effectLst/>
          </a:endParaRPr>
        </a:p>
        <a:p>
          <a:r>
            <a:rPr lang="ja-JP" altLang="ja-JP" sz="1100" b="0" i="0">
              <a:solidFill>
                <a:srgbClr val="FF0000"/>
              </a:solidFill>
              <a:effectLst/>
              <a:latin typeface="+mn-lt"/>
              <a:ea typeface="+mn-ea"/>
              <a:cs typeface="+mn-cs"/>
            </a:rPr>
            <a:t>　→表示上は</a:t>
          </a:r>
          <a:r>
            <a:rPr lang="en-US" altLang="ja-JP" sz="1100" b="0" i="0">
              <a:solidFill>
                <a:srgbClr val="FF0000"/>
              </a:solidFill>
              <a:effectLst/>
              <a:latin typeface="+mn-lt"/>
              <a:ea typeface="+mn-ea"/>
              <a:cs typeface="+mn-cs"/>
            </a:rPr>
            <a:t>0:00</a:t>
          </a:r>
          <a:r>
            <a:rPr lang="ja-JP" altLang="ja-JP" sz="1100" b="0" i="0">
              <a:solidFill>
                <a:srgbClr val="FF0000"/>
              </a:solidFill>
              <a:effectLst/>
              <a:latin typeface="+mn-lt"/>
              <a:ea typeface="+mn-ea"/>
              <a:cs typeface="+mn-cs"/>
            </a:rPr>
            <a:t>、</a:t>
          </a:r>
          <a:r>
            <a:rPr lang="en-US" altLang="ja-JP" sz="1100" b="0" i="0">
              <a:solidFill>
                <a:srgbClr val="FF0000"/>
              </a:solidFill>
              <a:effectLst/>
              <a:latin typeface="+mn-lt"/>
              <a:ea typeface="+mn-ea"/>
              <a:cs typeface="+mn-cs"/>
            </a:rPr>
            <a:t>01:00</a:t>
          </a:r>
          <a:r>
            <a:rPr lang="ja-JP" altLang="ja-JP" sz="1100" b="0" i="0">
              <a:solidFill>
                <a:srgbClr val="FF0000"/>
              </a:solidFill>
              <a:effectLst/>
              <a:latin typeface="+mn-lt"/>
              <a:ea typeface="+mn-ea"/>
              <a:cs typeface="+mn-cs"/>
            </a:rPr>
            <a:t>と表示される。</a:t>
          </a:r>
          <a:r>
            <a:rPr lang="ja-JP" altLang="ja-JP" sz="1100" b="1" i="0">
              <a:solidFill>
                <a:srgbClr val="FF0000"/>
              </a:solidFill>
              <a:effectLst/>
              <a:latin typeface="+mn-lt"/>
              <a:ea typeface="+mn-ea"/>
              <a:cs typeface="+mn-cs"/>
            </a:rPr>
            <a:t>最終的な合計欄に時間数が適切に反映</a:t>
          </a:r>
          <a:r>
            <a:rPr lang="ja-JP" altLang="ja-JP" sz="1100" b="0" i="0">
              <a:solidFill>
                <a:srgbClr val="FF0000"/>
              </a:solidFill>
              <a:effectLst/>
              <a:latin typeface="+mn-lt"/>
              <a:ea typeface="+mn-ea"/>
              <a:cs typeface="+mn-cs"/>
            </a:rPr>
            <a:t>されていれば問題</a:t>
          </a:r>
          <a:r>
            <a:rPr lang="ja-JP" altLang="en-US" sz="1100" b="0" i="0">
              <a:solidFill>
                <a:srgbClr val="FF0000"/>
              </a:solidFill>
              <a:effectLst/>
              <a:latin typeface="+mn-lt"/>
              <a:ea typeface="+mn-ea"/>
              <a:cs typeface="+mn-cs"/>
            </a:rPr>
            <a:t>ありません</a:t>
          </a:r>
          <a:r>
            <a:rPr lang="ja-JP" altLang="ja-JP" sz="1100" b="0" i="0">
              <a:solidFill>
                <a:srgbClr val="FF0000"/>
              </a:solidFill>
              <a:effectLst/>
              <a:latin typeface="+mn-lt"/>
              <a:ea typeface="+mn-ea"/>
              <a:cs typeface="+mn-cs"/>
            </a:rPr>
            <a:t>。</a:t>
          </a:r>
          <a:endParaRPr lang="ja-JP" altLang="ja-JP">
            <a:solidFill>
              <a:srgbClr val="FF0000"/>
            </a:solidFill>
            <a:effectLst/>
          </a:endParaRPr>
        </a:p>
      </xdr:txBody>
    </xdr:sp>
    <xdr:clientData/>
  </xdr:twoCellAnchor>
  <xdr:twoCellAnchor>
    <xdr:from>
      <xdr:col>17</xdr:col>
      <xdr:colOff>450229</xdr:colOff>
      <xdr:row>17</xdr:row>
      <xdr:rowOff>82924</xdr:rowOff>
    </xdr:from>
    <xdr:to>
      <xdr:col>21</xdr:col>
      <xdr:colOff>103095</xdr:colOff>
      <xdr:row>20</xdr:row>
      <xdr:rowOff>146423</xdr:rowOff>
    </xdr:to>
    <xdr:sp macro="" textlink="">
      <xdr:nvSpPr>
        <xdr:cNvPr id="22" name="吹き出し: 四角形 7">
          <a:extLst>
            <a:ext uri="{FF2B5EF4-FFF2-40B4-BE49-F238E27FC236}">
              <a16:creationId xmlns:a16="http://schemas.microsoft.com/office/drawing/2014/main" id="{00000000-0008-0000-0800-000016000000}"/>
            </a:ext>
          </a:extLst>
        </xdr:cNvPr>
        <xdr:cNvSpPr/>
      </xdr:nvSpPr>
      <xdr:spPr>
        <a:xfrm>
          <a:off x="11329896" y="4333191"/>
          <a:ext cx="3733799" cy="647699"/>
        </a:xfrm>
        <a:prstGeom prst="wedgeRectCallout">
          <a:avLst>
            <a:gd name="adj1" fmla="val 29621"/>
            <a:gd name="adj2" fmla="val -151628"/>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kumimoji="1" lang="ja-JP" altLang="ja-JP" sz="1100">
              <a:solidFill>
                <a:srgbClr val="FF0000"/>
              </a:solidFill>
              <a:effectLst/>
              <a:latin typeface="+mn-lt"/>
              <a:ea typeface="+mn-ea"/>
              <a:cs typeface="+mn-cs"/>
            </a:rPr>
            <a:t>補助対象事業者における謝金に関する規程に準じた金額</a:t>
          </a:r>
          <a:r>
            <a:rPr kumimoji="1" lang="ja-JP" altLang="en-US" sz="1100">
              <a:solidFill>
                <a:srgbClr val="FF0000"/>
              </a:solidFill>
              <a:effectLst/>
              <a:latin typeface="+mn-lt"/>
              <a:ea typeface="+mn-ea"/>
              <a:cs typeface="+mn-cs"/>
            </a:rPr>
            <a:t>と標準</a:t>
          </a:r>
          <a:r>
            <a:rPr kumimoji="1" lang="ja-JP" altLang="ja-JP" sz="1100">
              <a:solidFill>
                <a:srgbClr val="FF0000"/>
              </a:solidFill>
              <a:effectLst/>
              <a:latin typeface="+mn-lt"/>
              <a:ea typeface="+mn-ea"/>
              <a:cs typeface="+mn-cs"/>
            </a:rPr>
            <a:t>支払基準</a:t>
          </a:r>
          <a:r>
            <a:rPr kumimoji="1" lang="ja-JP" altLang="en-US" sz="1100">
              <a:solidFill>
                <a:srgbClr val="FF0000"/>
              </a:solidFill>
              <a:effectLst/>
              <a:latin typeface="+mn-lt"/>
              <a:ea typeface="+mn-ea"/>
              <a:cs typeface="+mn-cs"/>
            </a:rPr>
            <a:t>を比較し低い方を採用いたします。</a:t>
          </a:r>
          <a:endParaRPr lang="ja-JP" altLang="ja-JP" sz="1100">
            <a:solidFill>
              <a:srgbClr val="FF0000"/>
            </a:solidFill>
            <a:effectLst/>
          </a:endParaRPr>
        </a:p>
      </xdr:txBody>
    </xdr:sp>
    <xdr:clientData/>
  </xdr:twoCellAnchor>
  <xdr:twoCellAnchor>
    <xdr:from>
      <xdr:col>19</xdr:col>
      <xdr:colOff>424081</xdr:colOff>
      <xdr:row>7</xdr:row>
      <xdr:rowOff>20171</xdr:rowOff>
    </xdr:from>
    <xdr:to>
      <xdr:col>21</xdr:col>
      <xdr:colOff>559049</xdr:colOff>
      <xdr:row>9</xdr:row>
      <xdr:rowOff>37354</xdr:rowOff>
    </xdr:to>
    <xdr:sp macro="" textlink="">
      <xdr:nvSpPr>
        <xdr:cNvPr id="23" name="吹き出し: 四角形 8">
          <a:extLst>
            <a:ext uri="{FF2B5EF4-FFF2-40B4-BE49-F238E27FC236}">
              <a16:creationId xmlns:a16="http://schemas.microsoft.com/office/drawing/2014/main" id="{00000000-0008-0000-0800-000017000000}"/>
            </a:ext>
          </a:extLst>
        </xdr:cNvPr>
        <xdr:cNvSpPr/>
      </xdr:nvSpPr>
      <xdr:spPr>
        <a:xfrm>
          <a:off x="13623614" y="1544171"/>
          <a:ext cx="1896035" cy="423583"/>
        </a:xfrm>
        <a:prstGeom prst="wedgeRectCallout">
          <a:avLst>
            <a:gd name="adj1" fmla="val -86301"/>
            <a:gd name="adj2" fmla="val 108744"/>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lang="ja-JP" altLang="en-US" sz="1100">
              <a:solidFill>
                <a:srgbClr val="FF0000"/>
              </a:solidFill>
              <a:effectLst/>
            </a:rPr>
            <a:t>内規等で謝金を日額で支払う場合に総額で入力してください。</a:t>
          </a:r>
          <a:endParaRPr lang="ja-JP" altLang="ja-JP" sz="1100">
            <a:solidFill>
              <a:srgbClr val="FF0000"/>
            </a:solidFill>
            <a:effectLst/>
          </a:endParaRPr>
        </a:p>
      </xdr:txBody>
    </xdr:sp>
    <xdr:clientData/>
  </xdr:twoCellAnchor>
  <xdr:twoCellAnchor>
    <xdr:from>
      <xdr:col>12</xdr:col>
      <xdr:colOff>512797</xdr:colOff>
      <xdr:row>15</xdr:row>
      <xdr:rowOff>162796</xdr:rowOff>
    </xdr:from>
    <xdr:to>
      <xdr:col>14</xdr:col>
      <xdr:colOff>856132</xdr:colOff>
      <xdr:row>19</xdr:row>
      <xdr:rowOff>184522</xdr:rowOff>
    </xdr:to>
    <xdr:sp macro="" textlink="">
      <xdr:nvSpPr>
        <xdr:cNvPr id="24" name="吹き出し: 四角形 9">
          <a:extLst>
            <a:ext uri="{FF2B5EF4-FFF2-40B4-BE49-F238E27FC236}">
              <a16:creationId xmlns:a16="http://schemas.microsoft.com/office/drawing/2014/main" id="{00000000-0008-0000-0800-000018000000}"/>
            </a:ext>
          </a:extLst>
        </xdr:cNvPr>
        <xdr:cNvSpPr/>
      </xdr:nvSpPr>
      <xdr:spPr>
        <a:xfrm>
          <a:off x="6430997" y="4023596"/>
          <a:ext cx="2036668" cy="800659"/>
        </a:xfrm>
        <a:prstGeom prst="wedgeRectCallout">
          <a:avLst>
            <a:gd name="adj1" fmla="val -27946"/>
            <a:gd name="adj2" fmla="val -98666"/>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a:solidFill>
                <a:srgbClr val="FF0000"/>
              </a:solidFill>
              <a:effectLst/>
            </a:rPr>
            <a:t>支払対象者が所属する業界を、「大学」、「民間」、「地方公共団体等」から選択してください。</a:t>
          </a:r>
          <a:endParaRPr lang="ja-JP" altLang="ja-JP">
            <a:solidFill>
              <a:srgbClr val="FF0000"/>
            </a:solidFill>
            <a:effectLst/>
          </a:endParaRPr>
        </a:p>
      </xdr:txBody>
    </xdr:sp>
    <xdr:clientData/>
  </xdr:twoCellAnchor>
  <xdr:twoCellAnchor>
    <xdr:from>
      <xdr:col>14</xdr:col>
      <xdr:colOff>1017808</xdr:colOff>
      <xdr:row>15</xdr:row>
      <xdr:rowOff>43266</xdr:rowOff>
    </xdr:from>
    <xdr:to>
      <xdr:col>16</xdr:col>
      <xdr:colOff>521200</xdr:colOff>
      <xdr:row>19</xdr:row>
      <xdr:rowOff>62751</xdr:rowOff>
    </xdr:to>
    <xdr:sp macro="" textlink="">
      <xdr:nvSpPr>
        <xdr:cNvPr id="25" name="吹き出し: 四角形 9">
          <a:extLst>
            <a:ext uri="{FF2B5EF4-FFF2-40B4-BE49-F238E27FC236}">
              <a16:creationId xmlns:a16="http://schemas.microsoft.com/office/drawing/2014/main" id="{00000000-0008-0000-0800-000019000000}"/>
            </a:ext>
          </a:extLst>
        </xdr:cNvPr>
        <xdr:cNvSpPr/>
      </xdr:nvSpPr>
      <xdr:spPr>
        <a:xfrm>
          <a:off x="8629341" y="3904066"/>
          <a:ext cx="1890992" cy="798418"/>
        </a:xfrm>
        <a:prstGeom prst="wedgeRectCallout">
          <a:avLst>
            <a:gd name="adj1" fmla="val -49713"/>
            <a:gd name="adj2" fmla="val -76460"/>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marL="0" marR="0" lvl="0" indent="0" algn="l" defTabSz="914400" eaLnBrk="1" fontAlgn="auto" latinLnBrk="0" hangingPunct="1">
            <a:lnSpc>
              <a:spcPct val="100000"/>
            </a:lnSpc>
            <a:spcBef>
              <a:spcPts val="0"/>
            </a:spcBef>
            <a:spcAft>
              <a:spcPts val="0"/>
            </a:spcAft>
            <a:buClrTx/>
            <a:buSzTx/>
            <a:buFontTx/>
            <a:buNone/>
            <a:tabLst/>
            <a:defRPr/>
          </a:pPr>
          <a:r>
            <a:rPr lang="ja-JP" altLang="en-US">
              <a:solidFill>
                <a:srgbClr val="FF0000"/>
              </a:solidFill>
              <a:effectLst/>
            </a:rPr>
            <a:t>職位欄は業界欄をプルダウンから選択したのちに入力可能です。選択する職位については手引きをご確認ください。</a:t>
          </a:r>
          <a:endParaRPr lang="ja-JP" altLang="ja-JP">
            <a:solidFill>
              <a:srgbClr val="FF0000"/>
            </a:solidFill>
            <a:effectLst/>
          </a:endParaRPr>
        </a:p>
      </xdr:txBody>
    </xdr:sp>
    <xdr:clientData/>
  </xdr:twoCellAnchor>
  <xdr:twoCellAnchor>
    <xdr:from>
      <xdr:col>15</xdr:col>
      <xdr:colOff>117538</xdr:colOff>
      <xdr:row>4</xdr:row>
      <xdr:rowOff>61259</xdr:rowOff>
    </xdr:from>
    <xdr:to>
      <xdr:col>18</xdr:col>
      <xdr:colOff>359586</xdr:colOff>
      <xdr:row>5</xdr:row>
      <xdr:rowOff>199215</xdr:rowOff>
    </xdr:to>
    <xdr:sp macro="" textlink="">
      <xdr:nvSpPr>
        <xdr:cNvPr id="26" name="吹き出し: 四角形 9">
          <a:extLst>
            <a:ext uri="{FF2B5EF4-FFF2-40B4-BE49-F238E27FC236}">
              <a16:creationId xmlns:a16="http://schemas.microsoft.com/office/drawing/2014/main" id="{00000000-0008-0000-0800-00001A000000}"/>
            </a:ext>
          </a:extLst>
        </xdr:cNvPr>
        <xdr:cNvSpPr/>
      </xdr:nvSpPr>
      <xdr:spPr>
        <a:xfrm>
          <a:off x="8956738" y="890992"/>
          <a:ext cx="3442448" cy="349623"/>
        </a:xfrm>
        <a:prstGeom prst="wedgeRectCallout">
          <a:avLst>
            <a:gd name="adj1" fmla="val 62576"/>
            <a:gd name="adj2" fmla="val -19029"/>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kumimoji="1" lang="ja-JP" altLang="en-US" sz="1100">
              <a:solidFill>
                <a:srgbClr val="FF0000"/>
              </a:solidFill>
              <a:effectLst/>
              <a:latin typeface="+mn-lt"/>
              <a:ea typeface="+mn-ea"/>
              <a:cs typeface="+mn-cs"/>
            </a:rPr>
            <a:t>勤務先・勤務先での職位を記載してください</a:t>
          </a:r>
          <a:r>
            <a:rPr kumimoji="1" lang="ja-JP" altLang="ja-JP" sz="1100">
              <a:solidFill>
                <a:srgbClr val="FF0000"/>
              </a:solidFill>
              <a:effectLst/>
              <a:latin typeface="+mn-lt"/>
              <a:ea typeface="+mn-ea"/>
              <a:cs typeface="+mn-cs"/>
            </a:rPr>
            <a:t>。</a:t>
          </a:r>
          <a:endParaRPr lang="ja-JP" altLang="ja-JP" sz="1100">
            <a:solidFill>
              <a:srgbClr val="FF0000"/>
            </a:solidFill>
            <a:effectLst/>
          </a:endParaRPr>
        </a:p>
      </xdr:txBody>
    </xdr:sp>
    <xdr:clientData/>
  </xdr:twoCellAnchor>
  <xdr:twoCellAnchor>
    <xdr:from>
      <xdr:col>18</xdr:col>
      <xdr:colOff>749302</xdr:colOff>
      <xdr:row>25</xdr:row>
      <xdr:rowOff>179294</xdr:rowOff>
    </xdr:from>
    <xdr:to>
      <xdr:col>21</xdr:col>
      <xdr:colOff>1534310</xdr:colOff>
      <xdr:row>29</xdr:row>
      <xdr:rowOff>43578</xdr:rowOff>
    </xdr:to>
    <xdr:sp macro="" textlink="">
      <xdr:nvSpPr>
        <xdr:cNvPr id="27" name="吹き出し: 四角形 14">
          <a:extLst>
            <a:ext uri="{FF2B5EF4-FFF2-40B4-BE49-F238E27FC236}">
              <a16:creationId xmlns:a16="http://schemas.microsoft.com/office/drawing/2014/main" id="{00000000-0008-0000-0800-00001B000000}"/>
            </a:ext>
          </a:extLst>
        </xdr:cNvPr>
        <xdr:cNvSpPr/>
      </xdr:nvSpPr>
      <xdr:spPr>
        <a:xfrm>
          <a:off x="12788902" y="5987427"/>
          <a:ext cx="3706008" cy="643218"/>
        </a:xfrm>
        <a:prstGeom prst="wedgeRectCallout">
          <a:avLst>
            <a:gd name="adj1" fmla="val 35036"/>
            <a:gd name="adj2" fmla="val -410935"/>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kumimoji="1" lang="ja-JP" altLang="en-US" sz="1100">
              <a:solidFill>
                <a:srgbClr val="FF0000"/>
              </a:solidFill>
              <a:effectLst/>
              <a:latin typeface="+mn-lt"/>
              <a:ea typeface="+mn-ea"/>
              <a:cs typeface="+mn-cs"/>
            </a:rPr>
            <a:t>謝金の支払の対象となる作業内容を具体的に記載してください。</a:t>
          </a:r>
          <a:endParaRPr lang="ja-JP" altLang="ja-JP" sz="1100">
            <a:solidFill>
              <a:srgbClr val="FF0000"/>
            </a:solidFill>
            <a:effectLst/>
          </a:endParaRPr>
        </a:p>
      </xdr:txBody>
    </xdr:sp>
    <xdr:clientData/>
  </xdr:twoCellAnchor>
  <xdr:twoCellAnchor>
    <xdr:from>
      <xdr:col>17</xdr:col>
      <xdr:colOff>175560</xdr:colOff>
      <xdr:row>5</xdr:row>
      <xdr:rowOff>206935</xdr:rowOff>
    </xdr:from>
    <xdr:to>
      <xdr:col>19</xdr:col>
      <xdr:colOff>370293</xdr:colOff>
      <xdr:row>8</xdr:row>
      <xdr:rowOff>56778</xdr:rowOff>
    </xdr:to>
    <xdr:sp macro="" textlink="">
      <xdr:nvSpPr>
        <xdr:cNvPr id="28" name="吹き出し: 四角形 15">
          <a:extLst>
            <a:ext uri="{FF2B5EF4-FFF2-40B4-BE49-F238E27FC236}">
              <a16:creationId xmlns:a16="http://schemas.microsoft.com/office/drawing/2014/main" id="{00000000-0008-0000-0800-00001C000000}"/>
            </a:ext>
          </a:extLst>
        </xdr:cNvPr>
        <xdr:cNvSpPr/>
      </xdr:nvSpPr>
      <xdr:spPr>
        <a:xfrm>
          <a:off x="11055227" y="1248335"/>
          <a:ext cx="2514599" cy="535643"/>
        </a:xfrm>
        <a:prstGeom prst="wedgeRectCallout">
          <a:avLst>
            <a:gd name="adj1" fmla="val -36367"/>
            <a:gd name="adj2" fmla="val 91826"/>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lang="ja-JP" altLang="en-US" sz="1000">
              <a:solidFill>
                <a:srgbClr val="FF0000"/>
              </a:solidFill>
              <a:effectLst/>
            </a:rPr>
            <a:t>内規等に基づき謝金の支払いを行う場合、時間単価又はその他内規等に基づく金額のいずれかに入力してください。</a:t>
          </a:r>
          <a:endParaRPr lang="ja-JP" altLang="ja-JP" sz="1000">
            <a:solidFill>
              <a:srgbClr val="FF0000"/>
            </a:solidFill>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xdr:col>
      <xdr:colOff>186266</xdr:colOff>
      <xdr:row>0</xdr:row>
      <xdr:rowOff>0</xdr:rowOff>
    </xdr:from>
    <xdr:to>
      <xdr:col>4</xdr:col>
      <xdr:colOff>2819896</xdr:colOff>
      <xdr:row>3</xdr:row>
      <xdr:rowOff>22908</xdr:rowOff>
    </xdr:to>
    <xdr:sp macro="" textlink="">
      <xdr:nvSpPr>
        <xdr:cNvPr id="5" name="吹き出し: 四角形 9">
          <a:extLst>
            <a:ext uri="{FF2B5EF4-FFF2-40B4-BE49-F238E27FC236}">
              <a16:creationId xmlns:a16="http://schemas.microsoft.com/office/drawing/2014/main" id="{00000000-0008-0000-0900-000005000000}"/>
            </a:ext>
          </a:extLst>
        </xdr:cNvPr>
        <xdr:cNvSpPr/>
      </xdr:nvSpPr>
      <xdr:spPr>
        <a:xfrm>
          <a:off x="863599" y="0"/>
          <a:ext cx="4047564" cy="640975"/>
        </a:xfrm>
        <a:prstGeom prst="wedgeRectCallout">
          <a:avLst>
            <a:gd name="adj1" fmla="val 38553"/>
            <a:gd name="adj2" fmla="val 73151"/>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lang="ja-JP" altLang="en-US" sz="1050">
              <a:solidFill>
                <a:srgbClr val="FF0000"/>
              </a:solidFill>
              <a:effectLst/>
              <a:latin typeface="+mn-lt"/>
              <a:ea typeface="+mn-ea"/>
              <a:cs typeface="+mn-cs"/>
            </a:rPr>
            <a:t>補助対象事業をプルダウンより選択してください。</a:t>
          </a:r>
          <a:endParaRPr lang="en-US" altLang="ja-JP" sz="1050">
            <a:solidFill>
              <a:srgbClr val="FF0000"/>
            </a:solidFill>
            <a:effectLst/>
            <a:latin typeface="+mn-lt"/>
            <a:ea typeface="+mn-ea"/>
            <a:cs typeface="+mn-cs"/>
          </a:endParaRPr>
        </a:p>
      </xdr:txBody>
    </xdr:sp>
    <xdr:clientData/>
  </xdr:twoCellAnchor>
  <xdr:twoCellAnchor>
    <xdr:from>
      <xdr:col>7</xdr:col>
      <xdr:colOff>519951</xdr:colOff>
      <xdr:row>2</xdr:row>
      <xdr:rowOff>130736</xdr:rowOff>
    </xdr:from>
    <xdr:to>
      <xdr:col>9</xdr:col>
      <xdr:colOff>250015</xdr:colOff>
      <xdr:row>5</xdr:row>
      <xdr:rowOff>121271</xdr:rowOff>
    </xdr:to>
    <xdr:sp macro="" textlink="">
      <xdr:nvSpPr>
        <xdr:cNvPr id="6" name="吹き出し: 四角形 9">
          <a:extLst>
            <a:ext uri="{FF2B5EF4-FFF2-40B4-BE49-F238E27FC236}">
              <a16:creationId xmlns:a16="http://schemas.microsoft.com/office/drawing/2014/main" id="{00000000-0008-0000-0900-000006000000}"/>
            </a:ext>
          </a:extLst>
        </xdr:cNvPr>
        <xdr:cNvSpPr/>
      </xdr:nvSpPr>
      <xdr:spPr>
        <a:xfrm>
          <a:off x="9028951" y="571003"/>
          <a:ext cx="1999131" cy="591668"/>
        </a:xfrm>
        <a:prstGeom prst="wedgeRectCallout">
          <a:avLst>
            <a:gd name="adj1" fmla="val 73710"/>
            <a:gd name="adj2" fmla="val 824"/>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100" kern="100">
              <a:solidFill>
                <a:srgbClr val="FF0000"/>
              </a:solidFill>
              <a:effectLst/>
              <a:ea typeface="ＭＳ 明朝" panose="02020609040205080304" pitchFamily="17" charset="-128"/>
              <a:cs typeface="Times New Roman" panose="02020603050405020304" pitchFamily="18" charset="0"/>
            </a:rPr>
            <a:t>必ず記載してください。</a:t>
          </a:r>
          <a:endParaRPr lang="en-US" altLang="ja-JP" sz="1100" kern="100">
            <a:solidFill>
              <a:srgbClr val="FF0000"/>
            </a:solidFill>
            <a:effectLst/>
            <a:ea typeface="ＭＳ 明朝" panose="02020609040205080304" pitchFamily="17" charset="-128"/>
            <a:cs typeface="Times New Roman" panose="02020603050405020304" pitchFamily="18" charset="0"/>
          </a:endParaRPr>
        </a:p>
        <a:p>
          <a:pPr marL="0" marR="0" lvl="0" indent="0" algn="l" defTabSz="914400" rtl="0" eaLnBrk="1" fontAlgn="auto" latinLnBrk="0" hangingPunct="1">
            <a:lnSpc>
              <a:spcPct val="100000"/>
            </a:lnSpc>
            <a:spcBef>
              <a:spcPts val="0"/>
            </a:spcBef>
            <a:spcAft>
              <a:spcPts val="0"/>
            </a:spcAft>
            <a:buClrTx/>
            <a:buSzTx/>
            <a:buFontTx/>
            <a:buNone/>
            <a:tabLst/>
            <a:defRPr/>
          </a:pPr>
          <a:r>
            <a:rPr lang="ja-JP" altLang="en-US" sz="1100" kern="100">
              <a:solidFill>
                <a:srgbClr val="FF0000"/>
              </a:solidFill>
              <a:effectLst/>
              <a:ea typeface="ＭＳ 明朝" panose="02020609040205080304" pitchFamily="17" charset="-128"/>
              <a:cs typeface="Times New Roman" panose="02020603050405020304" pitchFamily="18" charset="0"/>
            </a:rPr>
            <a:t>なお、</a:t>
          </a:r>
          <a:r>
            <a:rPr lang="ja-JP" altLang="en-US" sz="1100" b="1" kern="100">
              <a:solidFill>
                <a:srgbClr val="FF0000"/>
              </a:solidFill>
              <a:effectLst/>
              <a:ea typeface="ＭＳ 明朝" panose="02020609040205080304" pitchFamily="17" charset="-128"/>
              <a:cs typeface="Times New Roman" panose="02020603050405020304" pitchFamily="18" charset="0"/>
            </a:rPr>
            <a:t>支給対象者</a:t>
          </a:r>
          <a:r>
            <a:rPr kumimoji="1" lang="ja-JP" altLang="ja-JP" sz="1100" b="1">
              <a:solidFill>
                <a:srgbClr val="FF0000"/>
              </a:solidFill>
              <a:effectLst/>
              <a:latin typeface="+mn-lt"/>
              <a:ea typeface="+mn-ea"/>
              <a:cs typeface="+mn-cs"/>
            </a:rPr>
            <a:t>ごと</a:t>
          </a:r>
          <a:r>
            <a:rPr kumimoji="1" lang="ja-JP" altLang="en-US" sz="1100" b="1">
              <a:solidFill>
                <a:srgbClr val="FF0000"/>
              </a:solidFill>
              <a:effectLst/>
              <a:latin typeface="+mn-lt"/>
              <a:ea typeface="+mn-ea"/>
              <a:cs typeface="+mn-cs"/>
            </a:rPr>
            <a:t>、月ごと</a:t>
          </a:r>
          <a:r>
            <a:rPr kumimoji="1" lang="ja-JP" altLang="ja-JP" sz="1100" b="1">
              <a:solidFill>
                <a:srgbClr val="FF0000"/>
              </a:solidFill>
              <a:effectLst/>
              <a:latin typeface="+mn-lt"/>
              <a:ea typeface="+mn-ea"/>
              <a:cs typeface="+mn-cs"/>
            </a:rPr>
            <a:t>に</a:t>
          </a:r>
          <a:r>
            <a:rPr kumimoji="1" lang="ja-JP" altLang="en-US" sz="1100" b="1">
              <a:solidFill>
                <a:srgbClr val="FF0000"/>
              </a:solidFill>
              <a:effectLst/>
              <a:latin typeface="+mn-lt"/>
              <a:ea typeface="+mn-ea"/>
              <a:cs typeface="+mn-cs"/>
            </a:rPr>
            <a:t>１枚</a:t>
          </a:r>
          <a:r>
            <a:rPr kumimoji="1" lang="ja-JP" altLang="ja-JP" sz="1100" b="1">
              <a:solidFill>
                <a:srgbClr val="FF0000"/>
              </a:solidFill>
              <a:effectLst/>
              <a:latin typeface="+mn-lt"/>
              <a:ea typeface="+mn-ea"/>
              <a:cs typeface="+mn-cs"/>
            </a:rPr>
            <a:t>作成する</a:t>
          </a:r>
          <a:r>
            <a:rPr kumimoji="1" lang="ja-JP" altLang="ja-JP" sz="1100">
              <a:solidFill>
                <a:srgbClr val="FF0000"/>
              </a:solidFill>
              <a:effectLst/>
              <a:latin typeface="+mn-lt"/>
              <a:ea typeface="+mn-ea"/>
              <a:cs typeface="+mn-cs"/>
            </a:rPr>
            <a:t>必要があります。</a:t>
          </a:r>
          <a:endParaRPr lang="ja-JP" altLang="ja-JP" sz="1100">
            <a:solidFill>
              <a:srgbClr val="FF0000"/>
            </a:solidFill>
            <a:effectLst/>
          </a:endParaRPr>
        </a:p>
      </xdr:txBody>
    </xdr:sp>
    <xdr:clientData/>
  </xdr:twoCellAnchor>
  <xdr:twoCellAnchor>
    <xdr:from>
      <xdr:col>0</xdr:col>
      <xdr:colOff>0</xdr:colOff>
      <xdr:row>13</xdr:row>
      <xdr:rowOff>158375</xdr:rowOff>
    </xdr:from>
    <xdr:to>
      <xdr:col>4</xdr:col>
      <xdr:colOff>6474</xdr:colOff>
      <xdr:row>19</xdr:row>
      <xdr:rowOff>139699</xdr:rowOff>
    </xdr:to>
    <xdr:sp macro="" textlink="">
      <xdr:nvSpPr>
        <xdr:cNvPr id="7" name="吹き出し: 四角形 9">
          <a:extLst>
            <a:ext uri="{FF2B5EF4-FFF2-40B4-BE49-F238E27FC236}">
              <a16:creationId xmlns:a16="http://schemas.microsoft.com/office/drawing/2014/main" id="{00000000-0008-0000-0900-000007000000}"/>
            </a:ext>
          </a:extLst>
        </xdr:cNvPr>
        <xdr:cNvSpPr/>
      </xdr:nvSpPr>
      <xdr:spPr>
        <a:xfrm>
          <a:off x="0" y="3028575"/>
          <a:ext cx="2097741" cy="1149724"/>
        </a:xfrm>
        <a:prstGeom prst="wedgeRectCallout">
          <a:avLst>
            <a:gd name="adj1" fmla="val -11920"/>
            <a:gd name="adj2" fmla="val -113794"/>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l">
            <a:spcAft>
              <a:spcPts val="0"/>
            </a:spcAft>
          </a:pPr>
          <a:r>
            <a:rPr lang="ja-JP" altLang="en-US" sz="1100" kern="100">
              <a:solidFill>
                <a:srgbClr val="FF0000"/>
              </a:solidFill>
              <a:effectLst/>
              <a:ea typeface="ＭＳ 明朝" panose="02020609040205080304" pitchFamily="17" charset="-128"/>
              <a:cs typeface="Times New Roman" panose="02020603050405020304" pitchFamily="18" charset="0"/>
            </a:rPr>
            <a:t>「曜日」は”</a:t>
          </a:r>
          <a:r>
            <a:rPr lang="ja-JP" altLang="ja-JP" sz="1100">
              <a:solidFill>
                <a:srgbClr val="FF0000"/>
              </a:solidFill>
              <a:effectLst/>
              <a:latin typeface="+mn-lt"/>
              <a:ea typeface="+mn-ea"/>
              <a:cs typeface="+mn-cs"/>
            </a:rPr>
            <a:t>初日のみ</a:t>
          </a:r>
          <a:r>
            <a:rPr lang="ja-JP" altLang="en-US" sz="1100" kern="100">
              <a:solidFill>
                <a:srgbClr val="FF0000"/>
              </a:solidFill>
              <a:effectLst/>
              <a:ea typeface="ＭＳ 明朝" panose="02020609040205080304" pitchFamily="17" charset="-128"/>
              <a:cs typeface="Times New Roman" panose="02020603050405020304" pitchFamily="18" charset="0"/>
            </a:rPr>
            <a:t>”プルダウンで選択してください。</a:t>
          </a:r>
          <a:endParaRPr lang="en-US" altLang="ja-JP" sz="1100" kern="100">
            <a:solidFill>
              <a:srgbClr val="FF0000"/>
            </a:solidFill>
            <a:effectLst/>
            <a:ea typeface="ＭＳ 明朝" panose="02020609040205080304" pitchFamily="17" charset="-128"/>
            <a:cs typeface="Times New Roman" panose="02020603050405020304" pitchFamily="18" charset="0"/>
          </a:endParaRPr>
        </a:p>
        <a:p>
          <a:pPr algn="l">
            <a:spcAft>
              <a:spcPts val="0"/>
            </a:spcAft>
          </a:pPr>
          <a:r>
            <a:rPr lang="ja-JP" altLang="en-US" sz="1100" kern="100">
              <a:solidFill>
                <a:srgbClr val="FF0000"/>
              </a:solidFill>
              <a:effectLst/>
              <a:ea typeface="ＭＳ 明朝" panose="02020609040205080304" pitchFamily="17" charset="-128"/>
              <a:cs typeface="Times New Roman" panose="02020603050405020304" pitchFamily="18" charset="0"/>
            </a:rPr>
            <a:t>初日以降は自動反映されます。</a:t>
          </a:r>
        </a:p>
      </xdr:txBody>
    </xdr:sp>
    <xdr:clientData/>
  </xdr:twoCellAnchor>
  <xdr:twoCellAnchor>
    <xdr:from>
      <xdr:col>7</xdr:col>
      <xdr:colOff>144429</xdr:colOff>
      <xdr:row>16</xdr:row>
      <xdr:rowOff>149414</xdr:rowOff>
    </xdr:from>
    <xdr:to>
      <xdr:col>10</xdr:col>
      <xdr:colOff>717673</xdr:colOff>
      <xdr:row>19</xdr:row>
      <xdr:rowOff>53789</xdr:rowOff>
    </xdr:to>
    <xdr:sp macro="" textlink="">
      <xdr:nvSpPr>
        <xdr:cNvPr id="8" name="吹き出し: 四角形 8">
          <a:extLst>
            <a:ext uri="{FF2B5EF4-FFF2-40B4-BE49-F238E27FC236}">
              <a16:creationId xmlns:a16="http://schemas.microsoft.com/office/drawing/2014/main" id="{00000000-0008-0000-0900-000008000000}"/>
            </a:ext>
          </a:extLst>
        </xdr:cNvPr>
        <xdr:cNvSpPr/>
      </xdr:nvSpPr>
      <xdr:spPr>
        <a:xfrm>
          <a:off x="8653429" y="3603814"/>
          <a:ext cx="3688977" cy="488575"/>
        </a:xfrm>
        <a:prstGeom prst="wedgeRectCallout">
          <a:avLst>
            <a:gd name="adj1" fmla="val 36910"/>
            <a:gd name="adj2" fmla="val -172558"/>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kumimoji="1" lang="ja-JP" altLang="ja-JP" sz="1100">
              <a:solidFill>
                <a:srgbClr val="FF0000"/>
              </a:solidFill>
              <a:effectLst/>
              <a:latin typeface="+mn-lt"/>
              <a:ea typeface="+mn-ea"/>
              <a:cs typeface="+mn-cs"/>
            </a:rPr>
            <a:t>補助対象事業者における謝金に関する規程に準じた金額</a:t>
          </a:r>
          <a:r>
            <a:rPr kumimoji="1" lang="ja-JP" altLang="en-US" sz="1100">
              <a:solidFill>
                <a:srgbClr val="FF0000"/>
              </a:solidFill>
              <a:effectLst/>
              <a:latin typeface="+mn-lt"/>
              <a:ea typeface="+mn-ea"/>
              <a:cs typeface="+mn-cs"/>
            </a:rPr>
            <a:t>と標準</a:t>
          </a:r>
          <a:r>
            <a:rPr kumimoji="1" lang="ja-JP" altLang="ja-JP" sz="1100">
              <a:solidFill>
                <a:srgbClr val="FF0000"/>
              </a:solidFill>
              <a:effectLst/>
              <a:latin typeface="+mn-lt"/>
              <a:ea typeface="+mn-ea"/>
              <a:cs typeface="+mn-cs"/>
            </a:rPr>
            <a:t>支払基準</a:t>
          </a:r>
          <a:r>
            <a:rPr kumimoji="1" lang="ja-JP" altLang="en-US" sz="1100">
              <a:solidFill>
                <a:srgbClr val="FF0000"/>
              </a:solidFill>
              <a:effectLst/>
              <a:latin typeface="+mn-lt"/>
              <a:ea typeface="+mn-ea"/>
              <a:cs typeface="+mn-cs"/>
            </a:rPr>
            <a:t>を比較し低い方を採用いたします。</a:t>
          </a:r>
          <a:endParaRPr lang="ja-JP" altLang="ja-JP" sz="1100">
            <a:solidFill>
              <a:srgbClr val="FF0000"/>
            </a:solidFill>
            <a:effectLst/>
          </a:endParaRPr>
        </a:p>
      </xdr:txBody>
    </xdr:sp>
    <xdr:clientData/>
  </xdr:twoCellAnchor>
  <xdr:twoCellAnchor>
    <xdr:from>
      <xdr:col>9</xdr:col>
      <xdr:colOff>690778</xdr:colOff>
      <xdr:row>6</xdr:row>
      <xdr:rowOff>64497</xdr:rowOff>
    </xdr:from>
    <xdr:to>
      <xdr:col>11</xdr:col>
      <xdr:colOff>1068293</xdr:colOff>
      <xdr:row>8</xdr:row>
      <xdr:rowOff>20669</xdr:rowOff>
    </xdr:to>
    <xdr:sp macro="" textlink="">
      <xdr:nvSpPr>
        <xdr:cNvPr id="9" name="吹き出し: 四角形 9">
          <a:extLst>
            <a:ext uri="{FF2B5EF4-FFF2-40B4-BE49-F238E27FC236}">
              <a16:creationId xmlns:a16="http://schemas.microsoft.com/office/drawing/2014/main" id="{00000000-0008-0000-0900-000009000000}"/>
            </a:ext>
          </a:extLst>
        </xdr:cNvPr>
        <xdr:cNvSpPr/>
      </xdr:nvSpPr>
      <xdr:spPr>
        <a:xfrm>
          <a:off x="11468845" y="1317564"/>
          <a:ext cx="2070848" cy="430305"/>
        </a:xfrm>
        <a:prstGeom prst="wedgeRectCallout">
          <a:avLst>
            <a:gd name="adj1" fmla="val -84030"/>
            <a:gd name="adj2" fmla="val 80247"/>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lang="ja-JP" altLang="en-US" sz="1100">
              <a:solidFill>
                <a:srgbClr val="FF0000"/>
              </a:solidFill>
              <a:effectLst/>
            </a:rPr>
            <a:t>その他内規等に基づく金額を入力の場合、総額を入力してください。</a:t>
          </a:r>
          <a:endParaRPr lang="ja-JP" altLang="ja-JP" sz="1100">
            <a:solidFill>
              <a:srgbClr val="FF0000"/>
            </a:solidFill>
            <a:effectLst/>
          </a:endParaRPr>
        </a:p>
      </xdr:txBody>
    </xdr:sp>
    <xdr:clientData/>
  </xdr:twoCellAnchor>
  <xdr:twoCellAnchor>
    <xdr:from>
      <xdr:col>8</xdr:col>
      <xdr:colOff>687541</xdr:colOff>
      <xdr:row>20</xdr:row>
      <xdr:rowOff>56031</xdr:rowOff>
    </xdr:from>
    <xdr:to>
      <xdr:col>11</xdr:col>
      <xdr:colOff>1523251</xdr:colOff>
      <xdr:row>22</xdr:row>
      <xdr:rowOff>141693</xdr:rowOff>
    </xdr:to>
    <xdr:sp macro="" textlink="">
      <xdr:nvSpPr>
        <xdr:cNvPr id="10" name="吹き出し: 四角形 7">
          <a:extLst>
            <a:ext uri="{FF2B5EF4-FFF2-40B4-BE49-F238E27FC236}">
              <a16:creationId xmlns:a16="http://schemas.microsoft.com/office/drawing/2014/main" id="{00000000-0008-0000-0900-00000A000000}"/>
            </a:ext>
          </a:extLst>
        </xdr:cNvPr>
        <xdr:cNvSpPr/>
      </xdr:nvSpPr>
      <xdr:spPr>
        <a:xfrm>
          <a:off x="10305674" y="4289364"/>
          <a:ext cx="3688977" cy="475129"/>
        </a:xfrm>
        <a:prstGeom prst="wedgeRectCallout">
          <a:avLst>
            <a:gd name="adj1" fmla="val 45474"/>
            <a:gd name="adj2" fmla="val -265582"/>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kumimoji="1" lang="ja-JP" altLang="en-US" sz="1100">
              <a:solidFill>
                <a:srgbClr val="FF0000"/>
              </a:solidFill>
              <a:effectLst/>
              <a:latin typeface="+mn-lt"/>
              <a:ea typeface="+mn-ea"/>
              <a:cs typeface="+mn-cs"/>
            </a:rPr>
            <a:t>「想定する原稿内容」で選択した内容の根拠となる作業内容等を記載してください。</a:t>
          </a:r>
          <a:r>
            <a:rPr lang="ja-JP" altLang="en-US" sz="1100" b="0" i="0" u="none" strike="noStrike">
              <a:solidFill>
                <a:schemeClr val="lt1"/>
              </a:solidFill>
              <a:effectLst/>
              <a:latin typeface="+mn-lt"/>
              <a:ea typeface="+mn-ea"/>
              <a:cs typeface="+mn-cs"/>
            </a:rPr>
            <a:t>のうちの一部について執筆を依頼した</a:t>
          </a:r>
          <a:endParaRPr lang="ja-JP" altLang="ja-JP" sz="1100">
            <a:solidFill>
              <a:srgbClr val="FF0000"/>
            </a:solidFill>
            <a:effectLst/>
          </a:endParaRPr>
        </a:p>
      </xdr:txBody>
    </xdr:sp>
    <xdr:clientData/>
  </xdr:twoCellAnchor>
  <xdr:twoCellAnchor>
    <xdr:from>
      <xdr:col>5</xdr:col>
      <xdr:colOff>278154</xdr:colOff>
      <xdr:row>2</xdr:row>
      <xdr:rowOff>26895</xdr:rowOff>
    </xdr:from>
    <xdr:to>
      <xdr:col>7</xdr:col>
      <xdr:colOff>348377</xdr:colOff>
      <xdr:row>5</xdr:row>
      <xdr:rowOff>147420</xdr:rowOff>
    </xdr:to>
    <xdr:sp macro="" textlink="">
      <xdr:nvSpPr>
        <xdr:cNvPr id="11" name="吹き出し: 四角形 10">
          <a:extLst>
            <a:ext uri="{FF2B5EF4-FFF2-40B4-BE49-F238E27FC236}">
              <a16:creationId xmlns:a16="http://schemas.microsoft.com/office/drawing/2014/main" id="{00000000-0008-0000-0900-00000B000000}"/>
            </a:ext>
          </a:extLst>
        </xdr:cNvPr>
        <xdr:cNvSpPr/>
      </xdr:nvSpPr>
      <xdr:spPr>
        <a:xfrm>
          <a:off x="6831354" y="467162"/>
          <a:ext cx="2026023" cy="721658"/>
        </a:xfrm>
        <a:prstGeom prst="wedgeRectCallout">
          <a:avLst>
            <a:gd name="adj1" fmla="val 53140"/>
            <a:gd name="adj2" fmla="val 142468"/>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rtl="0" fontAlgn="base"/>
          <a:r>
            <a:rPr lang="ja-JP" altLang="en-US" sz="1000">
              <a:solidFill>
                <a:srgbClr val="FF0000"/>
              </a:solidFill>
              <a:effectLst/>
            </a:rPr>
            <a:t>内規等に基づき謝金の支払いを行う場合、</a:t>
          </a:r>
          <a:r>
            <a:rPr lang="en-US" altLang="ja-JP" sz="1000">
              <a:solidFill>
                <a:srgbClr val="FF0000"/>
              </a:solidFill>
              <a:effectLst/>
            </a:rPr>
            <a:t>1</a:t>
          </a:r>
          <a:r>
            <a:rPr lang="ja-JP" altLang="en-US" sz="1000">
              <a:solidFill>
                <a:srgbClr val="FF0000"/>
              </a:solidFill>
              <a:effectLst/>
            </a:rPr>
            <a:t>枚当たり単価又はその他内規等に基づく金額のいずれかに入力してください。</a:t>
          </a:r>
          <a:endParaRPr lang="ja-JP" altLang="ja-JP" sz="1000">
            <a:solidFill>
              <a:srgbClr val="FF0000"/>
            </a:solidFill>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10</xdr:col>
      <xdr:colOff>863601</xdr:colOff>
      <xdr:row>6</xdr:row>
      <xdr:rowOff>101600</xdr:rowOff>
    </xdr:from>
    <xdr:to>
      <xdr:col>18</xdr:col>
      <xdr:colOff>59765</xdr:colOff>
      <xdr:row>10</xdr:row>
      <xdr:rowOff>65242</xdr:rowOff>
    </xdr:to>
    <xdr:sp macro="" textlink="">
      <xdr:nvSpPr>
        <xdr:cNvPr id="2" name="吹き出し: 四角形 9">
          <a:extLst>
            <a:ext uri="{FF2B5EF4-FFF2-40B4-BE49-F238E27FC236}">
              <a16:creationId xmlns:a16="http://schemas.microsoft.com/office/drawing/2014/main" id="{00000000-0008-0000-0A00-000002000000}"/>
            </a:ext>
          </a:extLst>
        </xdr:cNvPr>
        <xdr:cNvSpPr/>
      </xdr:nvSpPr>
      <xdr:spPr>
        <a:xfrm>
          <a:off x="6925734" y="1219200"/>
          <a:ext cx="4047564" cy="640975"/>
        </a:xfrm>
        <a:prstGeom prst="wedgeRectCallout">
          <a:avLst>
            <a:gd name="adj1" fmla="val -57251"/>
            <a:gd name="adj2" fmla="val -98566"/>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r>
            <a:rPr lang="ja-JP" altLang="en-US" sz="1050">
              <a:solidFill>
                <a:srgbClr val="FF0000"/>
              </a:solidFill>
              <a:effectLst/>
              <a:latin typeface="+mn-lt"/>
              <a:ea typeface="+mn-ea"/>
              <a:cs typeface="+mn-cs"/>
            </a:rPr>
            <a:t>補助対象事業をプルダウンより選択してください。</a:t>
          </a:r>
          <a:endParaRPr lang="ja-JP" altLang="ja-JP" sz="1050">
            <a:solidFill>
              <a:srgbClr val="FF0000"/>
            </a:solidFill>
            <a:effectLst/>
          </a:endParaRPr>
        </a:p>
      </xdr:txBody>
    </xdr:sp>
    <xdr:clientData/>
  </xdr:twoCellAnchor>
  <xdr:twoCellAnchor>
    <xdr:from>
      <xdr:col>5</xdr:col>
      <xdr:colOff>16934</xdr:colOff>
      <xdr:row>11</xdr:row>
      <xdr:rowOff>76200</xdr:rowOff>
    </xdr:from>
    <xdr:to>
      <xdr:col>8</xdr:col>
      <xdr:colOff>812802</xdr:colOff>
      <xdr:row>15</xdr:row>
      <xdr:rowOff>33866</xdr:rowOff>
    </xdr:to>
    <xdr:sp macro="" textlink="">
      <xdr:nvSpPr>
        <xdr:cNvPr id="3" name="吹き出し: 四角形 9">
          <a:extLst>
            <a:ext uri="{FF2B5EF4-FFF2-40B4-BE49-F238E27FC236}">
              <a16:creationId xmlns:a16="http://schemas.microsoft.com/office/drawing/2014/main" id="{00000000-0008-0000-0A00-000003000000}"/>
            </a:ext>
          </a:extLst>
        </xdr:cNvPr>
        <xdr:cNvSpPr/>
      </xdr:nvSpPr>
      <xdr:spPr>
        <a:xfrm>
          <a:off x="3666067" y="2040467"/>
          <a:ext cx="2040468" cy="634999"/>
        </a:xfrm>
        <a:prstGeom prst="wedgeRectCallout">
          <a:avLst>
            <a:gd name="adj1" fmla="val -75054"/>
            <a:gd name="adj2" fmla="val -148717"/>
          </a:avLst>
        </a:prstGeom>
        <a:solidFill>
          <a:schemeClr val="bg1"/>
        </a:solidFill>
        <a:ln w="158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36000" tIns="36000" rIns="36000" bIns="36000" numCol="1" spcCol="0" rtlCol="0" fromWordArt="0" anchor="ctr" anchorCtr="0" forceAA="0" compatLnSpc="1">
          <a:prstTxWarp prst="textNoShape">
            <a:avLst/>
          </a:prstTxWarp>
          <a:noAutofit/>
        </a:bodyPr>
        <a:lstStyle/>
        <a:p>
          <a:pPr algn="ctr">
            <a:spcAft>
              <a:spcPts val="0"/>
            </a:spcAft>
          </a:pPr>
          <a:r>
            <a:rPr lang="ja-JP" altLang="en-US" sz="1000" b="0" kern="100">
              <a:solidFill>
                <a:srgbClr val="FF0000"/>
              </a:solidFill>
              <a:effectLst/>
              <a:ea typeface="Meiryo UI" panose="020B0604030504040204" pitchFamily="50" charset="-128"/>
              <a:cs typeface="Times New Roman" panose="02020603050405020304" pitchFamily="18" charset="0"/>
            </a:rPr>
            <a:t>年月日については年⇒月⇒日の順に選択又は入力してください。</a:t>
          </a:r>
          <a:endParaRPr lang="ja-JP" sz="1000" b="0" kern="100">
            <a:effectLst/>
            <a:ea typeface="ＭＳ 明朝" panose="02020609040205080304" pitchFamily="17" charset="-128"/>
            <a:cs typeface="Times New Roman" panose="02020603050405020304" pitchFamily="18" charset="0"/>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00"/>
        </a:solidFill>
        <a:ln>
          <a:solidFill>
            <a:schemeClr val="tx1"/>
          </a:solidFill>
        </a:ln>
      </a:spPr>
      <a:bodyPr vertOverflow="clip" horzOverflow="clip" rtlCol="0" anchor="t"/>
      <a:lstStyle>
        <a:defPPr algn="l">
          <a:defRPr kumimoji="1" sz="1100">
            <a:solidFill>
              <a:sysClr val="windowText" lastClr="000000"/>
            </a:solidFill>
            <a:latin typeface="+mn-ea"/>
            <a:ea typeface="+mn-ea"/>
          </a:defRPr>
        </a:defPPr>
      </a:lstStyle>
      <a:style>
        <a:lnRef idx="2">
          <a:schemeClr val="accent1">
            <a:shade val="50000"/>
          </a:schemeClr>
        </a:lnRef>
        <a:fillRef idx="1">
          <a:schemeClr val="accent1"/>
        </a:fillRef>
        <a:effectRef idx="0">
          <a:schemeClr val="accent1"/>
        </a:effectRef>
        <a:fontRef idx="minor">
          <a:schemeClr val="lt1"/>
        </a:fontRef>
      </a:style>
    </a:spDef>
    <a:lnDef>
      <a:spPr>
        <a:ln>
          <a:solidFill>
            <a:sysClr val="windowText" lastClr="000000"/>
          </a:solidFill>
          <a:headEnd type="none" w="med" len="med"/>
          <a:tailEnd type="triangle" w="med" len="med"/>
        </a:ln>
      </a:spPr>
      <a:bodyPr/>
      <a:lstStyle/>
      <a:style>
        <a:lnRef idx="1">
          <a:schemeClr val="accent1"/>
        </a:lnRef>
        <a:fillRef idx="0">
          <a:schemeClr val="accent1"/>
        </a:fillRef>
        <a:effectRef idx="0">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9.xml"/><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B2:AR75"/>
  <sheetViews>
    <sheetView view="pageBreakPreview" zoomScaleNormal="100" zoomScaleSheetLayoutView="100" workbookViewId="0">
      <selection activeCell="C12" sqref="C12"/>
    </sheetView>
  </sheetViews>
  <sheetFormatPr baseColWidth="10" defaultColWidth="11" defaultRowHeight="14"/>
  <cols>
    <col min="1" max="1" width="1.5" style="10" customWidth="1"/>
    <col min="2" max="3" width="4.83203125" style="10" customWidth="1"/>
    <col min="4" max="4" width="14.6640625" style="10" customWidth="1"/>
    <col min="5" max="5" width="5" style="10" customWidth="1"/>
    <col min="6" max="6" width="14.6640625" style="10" customWidth="1"/>
    <col min="7" max="7" width="1.5" style="10" customWidth="1"/>
    <col min="8" max="8" width="12.5" style="10" customWidth="1"/>
    <col min="9" max="10" width="1.5" style="10" customWidth="1"/>
    <col min="11" max="11" width="12.5" style="10" customWidth="1"/>
    <col min="12" max="12" width="1.5" style="10" customWidth="1"/>
    <col min="13" max="13" width="1.6640625" style="10" customWidth="1"/>
    <col min="14" max="14" width="12.5" style="10" customWidth="1"/>
    <col min="15" max="15" width="2" style="10" customWidth="1"/>
    <col min="16" max="16" width="20.6640625" style="10" customWidth="1"/>
    <col min="17" max="17" width="14.6640625" style="10" customWidth="1"/>
    <col min="18" max="18" width="2.5" style="10" customWidth="1"/>
    <col min="19" max="19" width="14.6640625" style="10" customWidth="1"/>
    <col min="20" max="20" width="1.5" style="10" customWidth="1"/>
    <col min="21" max="21" width="12.5" style="10" customWidth="1"/>
    <col min="22" max="23" width="1.5" style="10" customWidth="1"/>
    <col min="24" max="24" width="12.5" style="10" customWidth="1"/>
    <col min="25" max="26" width="1.5" style="10" customWidth="1"/>
    <col min="27" max="27" width="12.5" style="10" customWidth="1"/>
    <col min="28" max="28" width="2.33203125" style="10" customWidth="1"/>
    <col min="29" max="29" width="20.6640625" style="10" customWidth="1"/>
    <col min="30" max="30" width="1.5" style="10" customWidth="1"/>
    <col min="31" max="31" width="2.6640625" style="10" bestFit="1" customWidth="1"/>
    <col min="32" max="32" width="30.83203125" style="10" customWidth="1"/>
    <col min="33" max="33" width="11" style="10"/>
    <col min="34" max="34" width="58.83203125" style="10" customWidth="1"/>
    <col min="35" max="35" width="88.1640625" style="10" customWidth="1"/>
    <col min="36" max="16384" width="11" style="10"/>
  </cols>
  <sheetData>
    <row r="2" spans="2:44" ht="21" customHeight="1">
      <c r="B2" s="1" t="s">
        <v>0</v>
      </c>
      <c r="C2" s="1"/>
      <c r="D2" s="1"/>
      <c r="E2" s="1"/>
      <c r="F2" s="1"/>
      <c r="G2" s="8"/>
      <c r="H2" s="2"/>
      <c r="I2" s="8"/>
      <c r="K2" s="145"/>
      <c r="L2" s="290" t="s">
        <v>1</v>
      </c>
      <c r="M2" s="290"/>
      <c r="N2" s="290"/>
      <c r="O2" s="290"/>
      <c r="P2" s="290"/>
      <c r="Q2" s="290"/>
      <c r="R2" s="290"/>
      <c r="S2" s="290"/>
      <c r="T2" s="290"/>
      <c r="U2" s="290"/>
      <c r="V2" s="290"/>
      <c r="W2" s="290"/>
      <c r="X2" s="290"/>
      <c r="Y2" s="95"/>
      <c r="Z2" s="95"/>
      <c r="AA2" s="95"/>
      <c r="AB2" s="95"/>
      <c r="AC2" s="96"/>
      <c r="AD2" s="95"/>
    </row>
    <row r="3" spans="2:44" ht="14.25" customHeight="1">
      <c r="B3" s="2"/>
      <c r="C3" s="2"/>
      <c r="D3" s="2"/>
      <c r="E3" s="2"/>
      <c r="F3" s="2"/>
      <c r="G3" s="2"/>
      <c r="H3" s="2"/>
      <c r="I3" s="2"/>
      <c r="J3" s="2"/>
      <c r="K3" s="2"/>
      <c r="L3" s="2"/>
      <c r="M3" s="2"/>
      <c r="N3" s="2"/>
      <c r="O3" s="2"/>
      <c r="P3" s="97"/>
      <c r="Q3" s="2"/>
      <c r="R3" s="2"/>
      <c r="S3" s="2"/>
      <c r="T3" s="2"/>
      <c r="U3" s="2"/>
      <c r="V3" s="2"/>
      <c r="W3" s="2"/>
      <c r="X3" s="2"/>
      <c r="Y3" s="301" t="s">
        <v>2</v>
      </c>
      <c r="Z3" s="301"/>
      <c r="AA3" s="301"/>
      <c r="AB3" s="301"/>
      <c r="AC3" s="309"/>
      <c r="AD3" s="309"/>
      <c r="AE3" s="309"/>
      <c r="AF3" s="309"/>
      <c r="AI3" s="90"/>
    </row>
    <row r="4" spans="2:44" ht="17.25" customHeight="1">
      <c r="B4" s="300" t="s">
        <v>3</v>
      </c>
      <c r="C4" s="300"/>
      <c r="D4" s="300"/>
      <c r="E4" s="306" t="s">
        <v>4</v>
      </c>
      <c r="F4" s="306"/>
      <c r="G4" s="306"/>
      <c r="H4" s="306"/>
      <c r="I4" s="306"/>
      <c r="J4" s="306"/>
      <c r="K4" s="306"/>
      <c r="N4" s="144" t="s">
        <v>5</v>
      </c>
      <c r="O4" s="309"/>
      <c r="P4" s="309"/>
      <c r="Q4" s="309"/>
      <c r="T4" s="2"/>
      <c r="U4" s="2"/>
      <c r="V4" s="2"/>
      <c r="W4" s="2"/>
      <c r="X4" s="2"/>
      <c r="Y4" s="302" t="s">
        <v>6</v>
      </c>
      <c r="Z4" s="302"/>
      <c r="AA4" s="302"/>
      <c r="AB4" s="302"/>
      <c r="AC4" s="308"/>
      <c r="AD4" s="308"/>
      <c r="AE4" s="308"/>
      <c r="AF4" s="308"/>
    </row>
    <row r="5" spans="2:44" ht="17.25" customHeight="1">
      <c r="B5" s="262" t="s">
        <v>7</v>
      </c>
      <c r="C5" s="262"/>
      <c r="D5" s="262"/>
      <c r="E5" s="307"/>
      <c r="F5" s="307"/>
      <c r="G5" s="307"/>
      <c r="H5" s="307"/>
      <c r="I5" s="307"/>
      <c r="J5" s="307"/>
      <c r="K5" s="307"/>
      <c r="N5" s="204" t="s">
        <v>8</v>
      </c>
      <c r="O5" s="308"/>
      <c r="P5" s="308"/>
      <c r="Q5" s="308"/>
      <c r="R5" s="2"/>
      <c r="T5" s="2"/>
      <c r="U5" s="2"/>
      <c r="V5" s="2"/>
      <c r="W5" s="2"/>
      <c r="X5" s="2"/>
      <c r="Y5" s="98"/>
      <c r="Z5" s="98"/>
      <c r="AA5" s="98" t="s">
        <v>8</v>
      </c>
      <c r="AB5" s="98"/>
      <c r="AC5" s="308"/>
      <c r="AD5" s="308"/>
      <c r="AE5" s="308"/>
      <c r="AF5" s="308"/>
    </row>
    <row r="6" spans="2:44" ht="19.25" customHeight="1">
      <c r="B6" s="7" t="s">
        <v>9</v>
      </c>
      <c r="C6" s="6"/>
      <c r="D6" s="6" t="s">
        <v>10</v>
      </c>
      <c r="E6" s="310"/>
      <c r="F6" s="310"/>
      <c r="G6" s="310"/>
      <c r="H6" s="310"/>
      <c r="I6" s="310"/>
      <c r="J6" s="310"/>
      <c r="K6" s="310"/>
      <c r="R6" s="99"/>
      <c r="S6" s="303"/>
      <c r="T6" s="303"/>
      <c r="U6" s="303"/>
      <c r="V6" s="99"/>
      <c r="W6" s="99"/>
      <c r="X6" s="99"/>
      <c r="Z6" s="90"/>
    </row>
    <row r="7" spans="2:44" ht="19.25" customHeight="1">
      <c r="B7" s="2" t="s">
        <v>11</v>
      </c>
      <c r="C7" s="2"/>
      <c r="D7" s="19" t="s">
        <v>12</v>
      </c>
      <c r="E7" s="310"/>
      <c r="F7" s="310"/>
      <c r="G7" s="310"/>
      <c r="H7" s="310"/>
      <c r="I7" s="310"/>
      <c r="J7" s="310"/>
      <c r="K7" s="310"/>
      <c r="L7" s="100"/>
      <c r="M7" s="100"/>
      <c r="N7" s="100"/>
      <c r="O7" s="100"/>
      <c r="P7" s="100"/>
      <c r="Q7" s="100"/>
      <c r="R7" s="100"/>
      <c r="S7" s="100"/>
      <c r="T7" s="100"/>
      <c r="U7" s="100"/>
      <c r="V7" s="100"/>
      <c r="W7" s="100"/>
      <c r="X7" s="100"/>
      <c r="Y7" s="304"/>
      <c r="Z7" s="304"/>
      <c r="AA7" s="304"/>
      <c r="AB7" s="304"/>
      <c r="AC7" s="305"/>
      <c r="AD7" s="305"/>
      <c r="AE7" s="305"/>
      <c r="AF7" s="305"/>
    </row>
    <row r="8" spans="2:44" ht="12"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I8" s="90"/>
    </row>
    <row r="9" spans="2:44" ht="16.5" customHeight="1">
      <c r="B9" s="101" t="s">
        <v>13</v>
      </c>
      <c r="C9" s="102" t="s">
        <v>14</v>
      </c>
      <c r="D9" s="268" t="s">
        <v>15</v>
      </c>
      <c r="E9" s="268"/>
      <c r="F9" s="268"/>
      <c r="G9" s="268"/>
      <c r="H9" s="268"/>
      <c r="I9" s="268"/>
      <c r="J9" s="268"/>
      <c r="K9" s="268"/>
      <c r="L9" s="268"/>
      <c r="M9" s="268"/>
      <c r="N9" s="268"/>
      <c r="O9" s="268"/>
      <c r="P9" s="269"/>
      <c r="Q9" s="282" t="s">
        <v>16</v>
      </c>
      <c r="R9" s="268"/>
      <c r="S9" s="268"/>
      <c r="T9" s="268"/>
      <c r="U9" s="268"/>
      <c r="V9" s="268"/>
      <c r="W9" s="268"/>
      <c r="X9" s="268"/>
      <c r="Y9" s="268"/>
      <c r="Z9" s="268"/>
      <c r="AA9" s="268"/>
      <c r="AB9" s="268"/>
      <c r="AC9" s="283"/>
      <c r="AD9" s="8"/>
    </row>
    <row r="10" spans="2:44" ht="13.5" customHeight="1">
      <c r="B10" s="103"/>
      <c r="C10" s="104"/>
      <c r="D10" s="284" t="s">
        <v>17</v>
      </c>
      <c r="E10" s="275"/>
      <c r="F10" s="275"/>
      <c r="G10" s="275"/>
      <c r="H10" s="275"/>
      <c r="I10" s="275"/>
      <c r="J10" s="276" t="s">
        <v>18</v>
      </c>
      <c r="K10" s="275"/>
      <c r="L10" s="277"/>
      <c r="M10" s="285" t="s">
        <v>19</v>
      </c>
      <c r="N10" s="286" t="s">
        <v>20</v>
      </c>
      <c r="O10" s="287"/>
      <c r="P10" s="288" t="s">
        <v>21</v>
      </c>
      <c r="Q10" s="274" t="s">
        <v>22</v>
      </c>
      <c r="R10" s="275"/>
      <c r="S10" s="275"/>
      <c r="T10" s="275"/>
      <c r="U10" s="275"/>
      <c r="V10" s="275"/>
      <c r="W10" s="276" t="s">
        <v>18</v>
      </c>
      <c r="X10" s="275"/>
      <c r="Y10" s="277"/>
      <c r="Z10" s="285" t="s">
        <v>19</v>
      </c>
      <c r="AA10" s="286" t="s">
        <v>20</v>
      </c>
      <c r="AB10" s="287"/>
      <c r="AC10" s="278" t="s">
        <v>21</v>
      </c>
      <c r="AD10" s="8"/>
      <c r="AF10" s="280" t="s">
        <v>23</v>
      </c>
    </row>
    <row r="11" spans="2:44" ht="15" customHeight="1">
      <c r="B11" s="105" t="s">
        <v>24</v>
      </c>
      <c r="C11" s="104" t="s">
        <v>13</v>
      </c>
      <c r="D11" s="106" t="s">
        <v>25</v>
      </c>
      <c r="E11" s="106"/>
      <c r="F11" s="106" t="s">
        <v>26</v>
      </c>
      <c r="G11" s="107" t="s">
        <v>27</v>
      </c>
      <c r="H11" s="107" t="s">
        <v>28</v>
      </c>
      <c r="I11" s="108" t="s">
        <v>29</v>
      </c>
      <c r="J11" s="107" t="s">
        <v>27</v>
      </c>
      <c r="K11" s="107" t="s">
        <v>28</v>
      </c>
      <c r="L11" s="108" t="s">
        <v>29</v>
      </c>
      <c r="M11" s="107" t="s">
        <v>27</v>
      </c>
      <c r="N11" s="107" t="s">
        <v>28</v>
      </c>
      <c r="O11" s="108" t="s">
        <v>29</v>
      </c>
      <c r="P11" s="289"/>
      <c r="Q11" s="109" t="s">
        <v>25</v>
      </c>
      <c r="R11" s="106"/>
      <c r="S11" s="106" t="s">
        <v>26</v>
      </c>
      <c r="T11" s="107" t="s">
        <v>27</v>
      </c>
      <c r="U11" s="107" t="s">
        <v>28</v>
      </c>
      <c r="V11" s="108" t="s">
        <v>29</v>
      </c>
      <c r="W11" s="107" t="s">
        <v>27</v>
      </c>
      <c r="X11" s="107" t="s">
        <v>28</v>
      </c>
      <c r="Y11" s="108" t="s">
        <v>29</v>
      </c>
      <c r="Z11" s="107" t="s">
        <v>27</v>
      </c>
      <c r="AA11" s="107" t="s">
        <v>28</v>
      </c>
      <c r="AB11" s="108" t="s">
        <v>29</v>
      </c>
      <c r="AC11" s="279"/>
      <c r="AD11" s="8"/>
      <c r="AF11" s="281"/>
    </row>
    <row r="12" spans="2:44" ht="15" customHeight="1">
      <c r="B12" s="5">
        <v>1</v>
      </c>
      <c r="C12" s="92"/>
      <c r="D12" s="22"/>
      <c r="E12" s="110" t="s">
        <v>30</v>
      </c>
      <c r="F12" s="22"/>
      <c r="G12" s="111" t="s">
        <v>31</v>
      </c>
      <c r="H12" s="26">
        <f>F12-D12</f>
        <v>0</v>
      </c>
      <c r="I12" s="47" t="s">
        <v>32</v>
      </c>
      <c r="J12" s="111" t="s">
        <v>31</v>
      </c>
      <c r="K12" s="22"/>
      <c r="L12" s="47" t="s">
        <v>32</v>
      </c>
      <c r="M12" s="111" t="s">
        <v>31</v>
      </c>
      <c r="N12" s="27">
        <f>H12-K12</f>
        <v>0</v>
      </c>
      <c r="O12" s="47" t="s">
        <v>32</v>
      </c>
      <c r="P12" s="11"/>
      <c r="Q12" s="22"/>
      <c r="R12" s="110" t="s">
        <v>30</v>
      </c>
      <c r="S12" s="22"/>
      <c r="T12" s="111" t="s">
        <v>31</v>
      </c>
      <c r="U12" s="26">
        <f>S12-Q12</f>
        <v>0</v>
      </c>
      <c r="V12" s="47" t="s">
        <v>32</v>
      </c>
      <c r="W12" s="111" t="s">
        <v>31</v>
      </c>
      <c r="X12" s="22"/>
      <c r="Y12" s="47" t="s">
        <v>32</v>
      </c>
      <c r="Z12" s="111" t="s">
        <v>31</v>
      </c>
      <c r="AA12" s="27">
        <f>U12-X12</f>
        <v>0</v>
      </c>
      <c r="AB12" s="47" t="s">
        <v>32</v>
      </c>
      <c r="AC12" s="171"/>
      <c r="AD12" s="9"/>
      <c r="AE12" s="270" t="s">
        <v>33</v>
      </c>
      <c r="AF12" s="272"/>
      <c r="AG12" s="63"/>
      <c r="AH12" s="2"/>
      <c r="AI12" s="91"/>
      <c r="AJ12" s="2"/>
      <c r="AK12" s="64"/>
      <c r="AL12" s="2"/>
      <c r="AM12" s="8"/>
      <c r="AN12" s="62"/>
      <c r="AO12" s="2"/>
      <c r="AP12" s="2"/>
      <c r="AQ12" s="64"/>
      <c r="AR12" s="2"/>
    </row>
    <row r="13" spans="2:44" ht="15" customHeight="1">
      <c r="B13" s="5">
        <v>2</v>
      </c>
      <c r="C13" s="112" t="str">
        <f t="shared" ref="C13:C42" si="0">IFERROR(VLOOKUP(C12,曜日変換,2,0),"")</f>
        <v/>
      </c>
      <c r="D13" s="22"/>
      <c r="E13" s="110" t="s">
        <v>30</v>
      </c>
      <c r="F13" s="22"/>
      <c r="G13" s="111" t="s">
        <v>31</v>
      </c>
      <c r="H13" s="27">
        <f t="shared" ref="H13:H42" si="1">F13-D13</f>
        <v>0</v>
      </c>
      <c r="I13" s="47" t="s">
        <v>32</v>
      </c>
      <c r="J13" s="111" t="s">
        <v>31</v>
      </c>
      <c r="K13" s="22"/>
      <c r="L13" s="47" t="s">
        <v>32</v>
      </c>
      <c r="M13" s="111" t="s">
        <v>31</v>
      </c>
      <c r="N13" s="27">
        <f t="shared" ref="N13:N42" si="2">H13-K13</f>
        <v>0</v>
      </c>
      <c r="O13" s="47" t="s">
        <v>32</v>
      </c>
      <c r="P13" s="11"/>
      <c r="Q13" s="22"/>
      <c r="R13" s="110" t="s">
        <v>30</v>
      </c>
      <c r="S13" s="22"/>
      <c r="T13" s="111" t="s">
        <v>31</v>
      </c>
      <c r="U13" s="27">
        <f t="shared" ref="U13:U42" si="3">S13-Q13</f>
        <v>0</v>
      </c>
      <c r="V13" s="47" t="s">
        <v>32</v>
      </c>
      <c r="W13" s="111" t="s">
        <v>31</v>
      </c>
      <c r="X13" s="22"/>
      <c r="Y13" s="47" t="s">
        <v>32</v>
      </c>
      <c r="Z13" s="111" t="s">
        <v>31</v>
      </c>
      <c r="AA13" s="27">
        <f t="shared" ref="AA13:AA42" si="4">U13-X13</f>
        <v>0</v>
      </c>
      <c r="AB13" s="47" t="s">
        <v>32</v>
      </c>
      <c r="AC13" s="171"/>
      <c r="AD13" s="9"/>
      <c r="AE13" s="271"/>
      <c r="AF13" s="273"/>
      <c r="AG13" s="63"/>
      <c r="AH13" s="2"/>
      <c r="AI13" s="35"/>
      <c r="AJ13" s="2"/>
      <c r="AK13" s="64"/>
      <c r="AL13" s="2"/>
      <c r="AM13" s="8"/>
      <c r="AN13" s="62"/>
      <c r="AO13" s="2"/>
      <c r="AP13" s="2"/>
      <c r="AQ13" s="64"/>
      <c r="AR13" s="2"/>
    </row>
    <row r="14" spans="2:44" ht="15" customHeight="1">
      <c r="B14" s="5">
        <v>3</v>
      </c>
      <c r="C14" s="112" t="str">
        <f t="shared" si="0"/>
        <v/>
      </c>
      <c r="D14" s="22"/>
      <c r="E14" s="110" t="s">
        <v>30</v>
      </c>
      <c r="F14" s="22"/>
      <c r="G14" s="111" t="s">
        <v>31</v>
      </c>
      <c r="H14" s="27">
        <f t="shared" si="1"/>
        <v>0</v>
      </c>
      <c r="I14" s="47" t="s">
        <v>32</v>
      </c>
      <c r="J14" s="111" t="s">
        <v>31</v>
      </c>
      <c r="K14" s="22"/>
      <c r="L14" s="47" t="s">
        <v>32</v>
      </c>
      <c r="M14" s="111" t="s">
        <v>31</v>
      </c>
      <c r="N14" s="27">
        <f t="shared" si="2"/>
        <v>0</v>
      </c>
      <c r="O14" s="47" t="s">
        <v>32</v>
      </c>
      <c r="P14" s="11"/>
      <c r="Q14" s="22"/>
      <c r="R14" s="110" t="s">
        <v>30</v>
      </c>
      <c r="S14" s="22"/>
      <c r="T14" s="111" t="s">
        <v>31</v>
      </c>
      <c r="U14" s="27">
        <f t="shared" si="3"/>
        <v>0</v>
      </c>
      <c r="V14" s="47" t="s">
        <v>32</v>
      </c>
      <c r="W14" s="111" t="s">
        <v>31</v>
      </c>
      <c r="X14" s="22"/>
      <c r="Y14" s="47" t="s">
        <v>32</v>
      </c>
      <c r="Z14" s="111" t="s">
        <v>31</v>
      </c>
      <c r="AA14" s="27">
        <f t="shared" si="4"/>
        <v>0</v>
      </c>
      <c r="AB14" s="47" t="s">
        <v>32</v>
      </c>
      <c r="AC14" s="171"/>
      <c r="AD14" s="9"/>
      <c r="AE14" s="270" t="s">
        <v>34</v>
      </c>
      <c r="AF14" s="272"/>
      <c r="AG14" s="63"/>
      <c r="AH14" s="2"/>
      <c r="AI14" s="35"/>
      <c r="AJ14" s="2"/>
      <c r="AK14" s="64"/>
      <c r="AL14" s="2"/>
      <c r="AM14" s="8"/>
      <c r="AN14" s="62"/>
      <c r="AO14" s="2"/>
      <c r="AP14" s="2"/>
      <c r="AQ14" s="64"/>
      <c r="AR14" s="2"/>
    </row>
    <row r="15" spans="2:44" ht="15" customHeight="1">
      <c r="B15" s="5">
        <v>4</v>
      </c>
      <c r="C15" s="112" t="str">
        <f t="shared" si="0"/>
        <v/>
      </c>
      <c r="D15" s="22"/>
      <c r="E15" s="110" t="s">
        <v>30</v>
      </c>
      <c r="F15" s="22"/>
      <c r="G15" s="111" t="s">
        <v>31</v>
      </c>
      <c r="H15" s="27">
        <f t="shared" si="1"/>
        <v>0</v>
      </c>
      <c r="I15" s="47" t="s">
        <v>32</v>
      </c>
      <c r="J15" s="111" t="s">
        <v>31</v>
      </c>
      <c r="K15" s="22"/>
      <c r="L15" s="47" t="s">
        <v>32</v>
      </c>
      <c r="M15" s="111" t="s">
        <v>31</v>
      </c>
      <c r="N15" s="27">
        <f t="shared" si="2"/>
        <v>0</v>
      </c>
      <c r="O15" s="47" t="s">
        <v>32</v>
      </c>
      <c r="P15" s="11"/>
      <c r="Q15" s="22"/>
      <c r="R15" s="110" t="s">
        <v>30</v>
      </c>
      <c r="S15" s="22"/>
      <c r="T15" s="111" t="s">
        <v>31</v>
      </c>
      <c r="U15" s="27">
        <f t="shared" si="3"/>
        <v>0</v>
      </c>
      <c r="V15" s="47" t="s">
        <v>32</v>
      </c>
      <c r="W15" s="111" t="s">
        <v>31</v>
      </c>
      <c r="X15" s="22"/>
      <c r="Y15" s="47" t="s">
        <v>32</v>
      </c>
      <c r="Z15" s="111" t="s">
        <v>31</v>
      </c>
      <c r="AA15" s="27">
        <f t="shared" si="4"/>
        <v>0</v>
      </c>
      <c r="AB15" s="47" t="s">
        <v>32</v>
      </c>
      <c r="AC15" s="171"/>
      <c r="AD15" s="9"/>
      <c r="AE15" s="271"/>
      <c r="AF15" s="273"/>
      <c r="AG15" s="63"/>
      <c r="AH15" s="2"/>
      <c r="AI15" s="35"/>
      <c r="AJ15" s="2"/>
      <c r="AK15" s="64"/>
      <c r="AL15" s="2"/>
      <c r="AM15" s="8"/>
      <c r="AN15" s="62"/>
      <c r="AO15" s="2"/>
      <c r="AP15" s="2"/>
      <c r="AQ15" s="64"/>
      <c r="AR15" s="2"/>
    </row>
    <row r="16" spans="2:44" ht="15" customHeight="1">
      <c r="B16" s="5">
        <v>5</v>
      </c>
      <c r="C16" s="112" t="str">
        <f t="shared" si="0"/>
        <v/>
      </c>
      <c r="D16" s="22"/>
      <c r="E16" s="110" t="s">
        <v>30</v>
      </c>
      <c r="F16" s="22"/>
      <c r="G16" s="111" t="s">
        <v>31</v>
      </c>
      <c r="H16" s="27">
        <f t="shared" si="1"/>
        <v>0</v>
      </c>
      <c r="I16" s="47" t="s">
        <v>32</v>
      </c>
      <c r="J16" s="111" t="s">
        <v>31</v>
      </c>
      <c r="K16" s="22"/>
      <c r="L16" s="47" t="s">
        <v>32</v>
      </c>
      <c r="M16" s="111" t="s">
        <v>31</v>
      </c>
      <c r="N16" s="27">
        <f t="shared" si="2"/>
        <v>0</v>
      </c>
      <c r="O16" s="47" t="s">
        <v>32</v>
      </c>
      <c r="P16" s="11"/>
      <c r="Q16" s="22"/>
      <c r="R16" s="110" t="s">
        <v>30</v>
      </c>
      <c r="S16" s="22"/>
      <c r="T16" s="111" t="s">
        <v>31</v>
      </c>
      <c r="U16" s="27">
        <f t="shared" si="3"/>
        <v>0</v>
      </c>
      <c r="V16" s="47" t="s">
        <v>32</v>
      </c>
      <c r="W16" s="111" t="s">
        <v>31</v>
      </c>
      <c r="X16" s="22"/>
      <c r="Y16" s="47" t="s">
        <v>32</v>
      </c>
      <c r="Z16" s="111" t="s">
        <v>31</v>
      </c>
      <c r="AA16" s="27">
        <f t="shared" si="4"/>
        <v>0</v>
      </c>
      <c r="AB16" s="47" t="s">
        <v>32</v>
      </c>
      <c r="AC16" s="171"/>
      <c r="AD16" s="9"/>
      <c r="AE16" s="270" t="s">
        <v>35</v>
      </c>
      <c r="AF16" s="272"/>
      <c r="AG16" s="63"/>
      <c r="AH16" s="2"/>
      <c r="AI16" s="35"/>
      <c r="AJ16" s="2"/>
      <c r="AK16" s="64"/>
      <c r="AL16" s="2"/>
      <c r="AM16" s="8"/>
      <c r="AN16" s="62"/>
      <c r="AO16" s="2"/>
      <c r="AP16" s="2"/>
      <c r="AQ16" s="64"/>
      <c r="AR16" s="2"/>
    </row>
    <row r="17" spans="2:44" ht="15" customHeight="1">
      <c r="B17" s="5">
        <v>6</v>
      </c>
      <c r="C17" s="112" t="str">
        <f t="shared" si="0"/>
        <v/>
      </c>
      <c r="D17" s="22"/>
      <c r="E17" s="110" t="s">
        <v>30</v>
      </c>
      <c r="F17" s="22"/>
      <c r="G17" s="111" t="s">
        <v>31</v>
      </c>
      <c r="H17" s="27">
        <f t="shared" si="1"/>
        <v>0</v>
      </c>
      <c r="I17" s="47" t="s">
        <v>32</v>
      </c>
      <c r="J17" s="111" t="s">
        <v>31</v>
      </c>
      <c r="K17" s="22"/>
      <c r="L17" s="47" t="s">
        <v>32</v>
      </c>
      <c r="M17" s="111" t="s">
        <v>31</v>
      </c>
      <c r="N17" s="27">
        <f t="shared" si="2"/>
        <v>0</v>
      </c>
      <c r="O17" s="47" t="s">
        <v>32</v>
      </c>
      <c r="P17" s="11"/>
      <c r="Q17" s="22"/>
      <c r="R17" s="110" t="s">
        <v>30</v>
      </c>
      <c r="S17" s="22"/>
      <c r="T17" s="111" t="s">
        <v>31</v>
      </c>
      <c r="U17" s="27">
        <f t="shared" si="3"/>
        <v>0</v>
      </c>
      <c r="V17" s="47" t="s">
        <v>32</v>
      </c>
      <c r="W17" s="111" t="s">
        <v>31</v>
      </c>
      <c r="X17" s="22"/>
      <c r="Y17" s="47" t="s">
        <v>32</v>
      </c>
      <c r="Z17" s="111" t="s">
        <v>31</v>
      </c>
      <c r="AA17" s="27">
        <f t="shared" si="4"/>
        <v>0</v>
      </c>
      <c r="AB17" s="47" t="s">
        <v>32</v>
      </c>
      <c r="AC17" s="171"/>
      <c r="AD17" s="9"/>
      <c r="AE17" s="271"/>
      <c r="AF17" s="273"/>
      <c r="AG17" s="63"/>
      <c r="AH17" s="2"/>
      <c r="AI17" s="35"/>
      <c r="AJ17" s="2"/>
      <c r="AK17" s="64"/>
      <c r="AL17" s="2"/>
      <c r="AM17" s="8"/>
      <c r="AN17" s="62"/>
      <c r="AO17" s="2"/>
      <c r="AP17" s="2"/>
      <c r="AQ17" s="64"/>
      <c r="AR17" s="2"/>
    </row>
    <row r="18" spans="2:44" ht="15" customHeight="1">
      <c r="B18" s="5">
        <v>7</v>
      </c>
      <c r="C18" s="112" t="str">
        <f t="shared" si="0"/>
        <v/>
      </c>
      <c r="D18" s="22"/>
      <c r="E18" s="110" t="s">
        <v>30</v>
      </c>
      <c r="F18" s="22"/>
      <c r="G18" s="111" t="s">
        <v>31</v>
      </c>
      <c r="H18" s="27">
        <f t="shared" si="1"/>
        <v>0</v>
      </c>
      <c r="I18" s="47" t="s">
        <v>32</v>
      </c>
      <c r="J18" s="111" t="s">
        <v>31</v>
      </c>
      <c r="K18" s="22"/>
      <c r="L18" s="47" t="s">
        <v>32</v>
      </c>
      <c r="M18" s="111" t="s">
        <v>31</v>
      </c>
      <c r="N18" s="27">
        <f t="shared" si="2"/>
        <v>0</v>
      </c>
      <c r="O18" s="47" t="s">
        <v>32</v>
      </c>
      <c r="P18" s="11"/>
      <c r="Q18" s="22"/>
      <c r="R18" s="110" t="s">
        <v>30</v>
      </c>
      <c r="S18" s="22"/>
      <c r="T18" s="111" t="s">
        <v>31</v>
      </c>
      <c r="U18" s="27">
        <f t="shared" si="3"/>
        <v>0</v>
      </c>
      <c r="V18" s="47" t="s">
        <v>32</v>
      </c>
      <c r="W18" s="111" t="s">
        <v>31</v>
      </c>
      <c r="X18" s="22"/>
      <c r="Y18" s="47" t="s">
        <v>32</v>
      </c>
      <c r="Z18" s="111" t="s">
        <v>31</v>
      </c>
      <c r="AA18" s="27">
        <f t="shared" si="4"/>
        <v>0</v>
      </c>
      <c r="AB18" s="47" t="s">
        <v>32</v>
      </c>
      <c r="AC18" s="171"/>
      <c r="AD18" s="9"/>
      <c r="AE18" s="270" t="s">
        <v>36</v>
      </c>
      <c r="AF18" s="272"/>
      <c r="AG18" s="63"/>
      <c r="AH18" s="2"/>
      <c r="AI18" s="35"/>
      <c r="AJ18" s="2"/>
      <c r="AK18" s="64"/>
      <c r="AL18" s="2"/>
      <c r="AM18" s="8"/>
      <c r="AN18" s="62"/>
      <c r="AO18" s="2"/>
      <c r="AP18" s="2"/>
      <c r="AQ18" s="64"/>
      <c r="AR18" s="2"/>
    </row>
    <row r="19" spans="2:44" ht="15" customHeight="1">
      <c r="B19" s="5">
        <v>8</v>
      </c>
      <c r="C19" s="112" t="str">
        <f t="shared" si="0"/>
        <v/>
      </c>
      <c r="D19" s="22"/>
      <c r="E19" s="110" t="s">
        <v>30</v>
      </c>
      <c r="F19" s="22"/>
      <c r="G19" s="111" t="s">
        <v>31</v>
      </c>
      <c r="H19" s="27">
        <f t="shared" si="1"/>
        <v>0</v>
      </c>
      <c r="I19" s="47" t="s">
        <v>32</v>
      </c>
      <c r="J19" s="111" t="s">
        <v>31</v>
      </c>
      <c r="K19" s="22"/>
      <c r="L19" s="47" t="s">
        <v>32</v>
      </c>
      <c r="M19" s="111" t="s">
        <v>31</v>
      </c>
      <c r="N19" s="27">
        <f t="shared" si="2"/>
        <v>0</v>
      </c>
      <c r="O19" s="47" t="s">
        <v>32</v>
      </c>
      <c r="P19" s="11"/>
      <c r="Q19" s="22"/>
      <c r="R19" s="110" t="s">
        <v>30</v>
      </c>
      <c r="S19" s="22"/>
      <c r="T19" s="111" t="s">
        <v>31</v>
      </c>
      <c r="U19" s="27">
        <f t="shared" si="3"/>
        <v>0</v>
      </c>
      <c r="V19" s="47" t="s">
        <v>32</v>
      </c>
      <c r="W19" s="111" t="s">
        <v>31</v>
      </c>
      <c r="X19" s="22"/>
      <c r="Y19" s="47" t="s">
        <v>32</v>
      </c>
      <c r="Z19" s="111" t="s">
        <v>31</v>
      </c>
      <c r="AA19" s="27">
        <f t="shared" si="4"/>
        <v>0</v>
      </c>
      <c r="AB19" s="47" t="s">
        <v>32</v>
      </c>
      <c r="AC19" s="171"/>
      <c r="AD19" s="9"/>
      <c r="AE19" s="271"/>
      <c r="AF19" s="273"/>
      <c r="AG19" s="63"/>
      <c r="AH19" s="2"/>
      <c r="AI19" s="35"/>
      <c r="AJ19" s="2"/>
      <c r="AK19" s="64"/>
      <c r="AL19" s="2"/>
      <c r="AM19" s="8"/>
      <c r="AN19" s="62"/>
      <c r="AO19" s="2"/>
      <c r="AP19" s="2"/>
      <c r="AQ19" s="64"/>
      <c r="AR19" s="2"/>
    </row>
    <row r="20" spans="2:44" ht="15" customHeight="1">
      <c r="B20" s="5">
        <v>9</v>
      </c>
      <c r="C20" s="112" t="str">
        <f t="shared" si="0"/>
        <v/>
      </c>
      <c r="D20" s="22"/>
      <c r="E20" s="110" t="s">
        <v>30</v>
      </c>
      <c r="F20" s="22"/>
      <c r="G20" s="111" t="s">
        <v>31</v>
      </c>
      <c r="H20" s="27">
        <f t="shared" si="1"/>
        <v>0</v>
      </c>
      <c r="I20" s="47" t="s">
        <v>32</v>
      </c>
      <c r="J20" s="111" t="s">
        <v>31</v>
      </c>
      <c r="K20" s="22"/>
      <c r="L20" s="47" t="s">
        <v>32</v>
      </c>
      <c r="M20" s="111" t="s">
        <v>31</v>
      </c>
      <c r="N20" s="27">
        <f t="shared" si="2"/>
        <v>0</v>
      </c>
      <c r="O20" s="47" t="s">
        <v>32</v>
      </c>
      <c r="P20" s="11"/>
      <c r="Q20" s="22"/>
      <c r="R20" s="110" t="s">
        <v>30</v>
      </c>
      <c r="S20" s="22"/>
      <c r="T20" s="111" t="s">
        <v>31</v>
      </c>
      <c r="U20" s="27">
        <f t="shared" si="3"/>
        <v>0</v>
      </c>
      <c r="V20" s="47" t="s">
        <v>32</v>
      </c>
      <c r="W20" s="111" t="s">
        <v>31</v>
      </c>
      <c r="X20" s="22"/>
      <c r="Y20" s="47" t="s">
        <v>32</v>
      </c>
      <c r="Z20" s="111" t="s">
        <v>31</v>
      </c>
      <c r="AA20" s="27">
        <f t="shared" si="4"/>
        <v>0</v>
      </c>
      <c r="AB20" s="47" t="s">
        <v>32</v>
      </c>
      <c r="AC20" s="171"/>
      <c r="AD20" s="9"/>
      <c r="AE20" s="270" t="s">
        <v>37</v>
      </c>
      <c r="AF20" s="272"/>
      <c r="AG20" s="63"/>
      <c r="AH20" s="2"/>
      <c r="AI20" s="35"/>
      <c r="AJ20" s="2"/>
      <c r="AK20" s="64"/>
      <c r="AL20" s="2"/>
      <c r="AM20" s="8"/>
      <c r="AN20" s="62"/>
      <c r="AO20" s="2"/>
      <c r="AP20" s="2"/>
      <c r="AQ20" s="64"/>
      <c r="AR20" s="2"/>
    </row>
    <row r="21" spans="2:44" ht="15" customHeight="1">
      <c r="B21" s="5">
        <v>10</v>
      </c>
      <c r="C21" s="112" t="str">
        <f t="shared" si="0"/>
        <v/>
      </c>
      <c r="D21" s="22"/>
      <c r="E21" s="110" t="s">
        <v>30</v>
      </c>
      <c r="F21" s="22"/>
      <c r="G21" s="111" t="s">
        <v>31</v>
      </c>
      <c r="H21" s="27">
        <f t="shared" si="1"/>
        <v>0</v>
      </c>
      <c r="I21" s="47" t="s">
        <v>32</v>
      </c>
      <c r="J21" s="111" t="s">
        <v>31</v>
      </c>
      <c r="K21" s="22"/>
      <c r="L21" s="47" t="s">
        <v>32</v>
      </c>
      <c r="M21" s="111" t="s">
        <v>31</v>
      </c>
      <c r="N21" s="27">
        <f t="shared" si="2"/>
        <v>0</v>
      </c>
      <c r="O21" s="47" t="s">
        <v>32</v>
      </c>
      <c r="P21" s="11"/>
      <c r="Q21" s="22"/>
      <c r="R21" s="110" t="s">
        <v>30</v>
      </c>
      <c r="S21" s="22"/>
      <c r="T21" s="111" t="s">
        <v>31</v>
      </c>
      <c r="U21" s="27">
        <f t="shared" si="3"/>
        <v>0</v>
      </c>
      <c r="V21" s="47" t="s">
        <v>32</v>
      </c>
      <c r="W21" s="111" t="s">
        <v>31</v>
      </c>
      <c r="X21" s="22"/>
      <c r="Y21" s="47" t="s">
        <v>32</v>
      </c>
      <c r="Z21" s="111" t="s">
        <v>31</v>
      </c>
      <c r="AA21" s="27">
        <f t="shared" si="4"/>
        <v>0</v>
      </c>
      <c r="AB21" s="47" t="s">
        <v>32</v>
      </c>
      <c r="AC21" s="171"/>
      <c r="AD21" s="9"/>
      <c r="AE21" s="271"/>
      <c r="AF21" s="273"/>
      <c r="AG21" s="63"/>
      <c r="AH21" s="2"/>
      <c r="AI21" s="35"/>
      <c r="AJ21" s="2"/>
      <c r="AK21" s="64"/>
      <c r="AL21" s="2"/>
      <c r="AM21" s="8"/>
      <c r="AN21" s="62"/>
      <c r="AO21" s="2"/>
      <c r="AP21" s="2"/>
      <c r="AQ21" s="64"/>
      <c r="AR21" s="2"/>
    </row>
    <row r="22" spans="2:44" ht="15" customHeight="1">
      <c r="B22" s="5">
        <v>11</v>
      </c>
      <c r="C22" s="112" t="str">
        <f t="shared" si="0"/>
        <v/>
      </c>
      <c r="D22" s="22"/>
      <c r="E22" s="110" t="s">
        <v>30</v>
      </c>
      <c r="F22" s="22"/>
      <c r="G22" s="111" t="s">
        <v>31</v>
      </c>
      <c r="H22" s="27">
        <f t="shared" si="1"/>
        <v>0</v>
      </c>
      <c r="I22" s="47" t="s">
        <v>32</v>
      </c>
      <c r="J22" s="111" t="s">
        <v>31</v>
      </c>
      <c r="K22" s="22"/>
      <c r="L22" s="47" t="s">
        <v>32</v>
      </c>
      <c r="M22" s="111" t="s">
        <v>31</v>
      </c>
      <c r="N22" s="27">
        <f t="shared" si="2"/>
        <v>0</v>
      </c>
      <c r="O22" s="47" t="s">
        <v>32</v>
      </c>
      <c r="P22" s="11"/>
      <c r="Q22" s="22"/>
      <c r="R22" s="110" t="s">
        <v>30</v>
      </c>
      <c r="S22" s="22"/>
      <c r="T22" s="111" t="s">
        <v>31</v>
      </c>
      <c r="U22" s="27">
        <f t="shared" si="3"/>
        <v>0</v>
      </c>
      <c r="V22" s="47" t="s">
        <v>32</v>
      </c>
      <c r="W22" s="111" t="s">
        <v>31</v>
      </c>
      <c r="X22" s="22"/>
      <c r="Y22" s="47" t="s">
        <v>32</v>
      </c>
      <c r="Z22" s="111" t="s">
        <v>31</v>
      </c>
      <c r="AA22" s="27">
        <f t="shared" si="4"/>
        <v>0</v>
      </c>
      <c r="AB22" s="47" t="s">
        <v>32</v>
      </c>
      <c r="AC22" s="171"/>
      <c r="AD22" s="9"/>
      <c r="AE22" s="270" t="s">
        <v>38</v>
      </c>
      <c r="AF22" s="272"/>
      <c r="AI22" s="35"/>
    </row>
    <row r="23" spans="2:44" ht="15" customHeight="1">
      <c r="B23" s="5">
        <v>12</v>
      </c>
      <c r="C23" s="112" t="str">
        <f t="shared" si="0"/>
        <v/>
      </c>
      <c r="D23" s="22"/>
      <c r="E23" s="110" t="s">
        <v>30</v>
      </c>
      <c r="F23" s="22"/>
      <c r="G23" s="111" t="s">
        <v>31</v>
      </c>
      <c r="H23" s="27">
        <f t="shared" si="1"/>
        <v>0</v>
      </c>
      <c r="I23" s="47" t="s">
        <v>32</v>
      </c>
      <c r="J23" s="111" t="s">
        <v>31</v>
      </c>
      <c r="K23" s="22"/>
      <c r="L23" s="47" t="s">
        <v>32</v>
      </c>
      <c r="M23" s="111" t="s">
        <v>31</v>
      </c>
      <c r="N23" s="27">
        <f t="shared" si="2"/>
        <v>0</v>
      </c>
      <c r="O23" s="47" t="s">
        <v>32</v>
      </c>
      <c r="P23" s="11"/>
      <c r="Q23" s="22"/>
      <c r="R23" s="110" t="s">
        <v>30</v>
      </c>
      <c r="S23" s="22"/>
      <c r="T23" s="111" t="s">
        <v>31</v>
      </c>
      <c r="U23" s="27">
        <f t="shared" si="3"/>
        <v>0</v>
      </c>
      <c r="V23" s="47" t="s">
        <v>32</v>
      </c>
      <c r="W23" s="111" t="s">
        <v>31</v>
      </c>
      <c r="X23" s="22"/>
      <c r="Y23" s="47" t="s">
        <v>32</v>
      </c>
      <c r="Z23" s="111" t="s">
        <v>31</v>
      </c>
      <c r="AA23" s="27">
        <f t="shared" si="4"/>
        <v>0</v>
      </c>
      <c r="AB23" s="47" t="s">
        <v>32</v>
      </c>
      <c r="AC23" s="171"/>
      <c r="AD23" s="9"/>
      <c r="AE23" s="271"/>
      <c r="AF23" s="273"/>
      <c r="AI23" s="35"/>
    </row>
    <row r="24" spans="2:44" ht="15" customHeight="1">
      <c r="B24" s="5">
        <v>13</v>
      </c>
      <c r="C24" s="112" t="str">
        <f t="shared" si="0"/>
        <v/>
      </c>
      <c r="D24" s="22"/>
      <c r="E24" s="110" t="s">
        <v>30</v>
      </c>
      <c r="F24" s="22"/>
      <c r="G24" s="111" t="s">
        <v>31</v>
      </c>
      <c r="H24" s="27">
        <f t="shared" si="1"/>
        <v>0</v>
      </c>
      <c r="I24" s="47" t="s">
        <v>32</v>
      </c>
      <c r="J24" s="111" t="s">
        <v>31</v>
      </c>
      <c r="K24" s="22"/>
      <c r="L24" s="47" t="s">
        <v>32</v>
      </c>
      <c r="M24" s="111" t="s">
        <v>31</v>
      </c>
      <c r="N24" s="27">
        <f t="shared" si="2"/>
        <v>0</v>
      </c>
      <c r="O24" s="47" t="s">
        <v>32</v>
      </c>
      <c r="P24" s="11"/>
      <c r="Q24" s="22"/>
      <c r="R24" s="110" t="s">
        <v>30</v>
      </c>
      <c r="S24" s="22"/>
      <c r="T24" s="111" t="s">
        <v>31</v>
      </c>
      <c r="U24" s="27">
        <f t="shared" si="3"/>
        <v>0</v>
      </c>
      <c r="V24" s="47" t="s">
        <v>32</v>
      </c>
      <c r="W24" s="111" t="s">
        <v>31</v>
      </c>
      <c r="X24" s="22"/>
      <c r="Y24" s="47" t="s">
        <v>32</v>
      </c>
      <c r="Z24" s="111" t="s">
        <v>31</v>
      </c>
      <c r="AA24" s="27">
        <f t="shared" si="4"/>
        <v>0</v>
      </c>
      <c r="AB24" s="47" t="s">
        <v>32</v>
      </c>
      <c r="AC24" s="171"/>
      <c r="AD24" s="9"/>
      <c r="AE24" s="270" t="s">
        <v>39</v>
      </c>
      <c r="AF24" s="272"/>
      <c r="AI24" s="35"/>
    </row>
    <row r="25" spans="2:44" ht="15" customHeight="1">
      <c r="B25" s="5">
        <v>14</v>
      </c>
      <c r="C25" s="112" t="str">
        <f t="shared" si="0"/>
        <v/>
      </c>
      <c r="D25" s="22"/>
      <c r="E25" s="110" t="s">
        <v>30</v>
      </c>
      <c r="F25" s="22"/>
      <c r="G25" s="111" t="s">
        <v>31</v>
      </c>
      <c r="H25" s="27">
        <f t="shared" si="1"/>
        <v>0</v>
      </c>
      <c r="I25" s="47" t="s">
        <v>32</v>
      </c>
      <c r="J25" s="111" t="s">
        <v>31</v>
      </c>
      <c r="K25" s="22"/>
      <c r="L25" s="47" t="s">
        <v>32</v>
      </c>
      <c r="M25" s="111" t="s">
        <v>31</v>
      </c>
      <c r="N25" s="27">
        <f t="shared" si="2"/>
        <v>0</v>
      </c>
      <c r="O25" s="47" t="s">
        <v>32</v>
      </c>
      <c r="P25" s="11"/>
      <c r="Q25" s="22"/>
      <c r="R25" s="110" t="s">
        <v>30</v>
      </c>
      <c r="S25" s="22"/>
      <c r="T25" s="111" t="s">
        <v>31</v>
      </c>
      <c r="U25" s="27">
        <f t="shared" si="3"/>
        <v>0</v>
      </c>
      <c r="V25" s="47" t="s">
        <v>32</v>
      </c>
      <c r="W25" s="111" t="s">
        <v>31</v>
      </c>
      <c r="X25" s="22"/>
      <c r="Y25" s="47" t="s">
        <v>32</v>
      </c>
      <c r="Z25" s="111" t="s">
        <v>31</v>
      </c>
      <c r="AA25" s="27">
        <f t="shared" si="4"/>
        <v>0</v>
      </c>
      <c r="AB25" s="47" t="s">
        <v>32</v>
      </c>
      <c r="AC25" s="171"/>
      <c r="AD25" s="9"/>
      <c r="AE25" s="271"/>
      <c r="AF25" s="273"/>
      <c r="AI25" s="35"/>
    </row>
    <row r="26" spans="2:44" ht="15" customHeight="1">
      <c r="B26" s="5">
        <v>15</v>
      </c>
      <c r="C26" s="112" t="str">
        <f t="shared" si="0"/>
        <v/>
      </c>
      <c r="D26" s="22"/>
      <c r="E26" s="110" t="s">
        <v>30</v>
      </c>
      <c r="F26" s="22"/>
      <c r="G26" s="111" t="s">
        <v>31</v>
      </c>
      <c r="H26" s="27">
        <f t="shared" si="1"/>
        <v>0</v>
      </c>
      <c r="I26" s="47" t="s">
        <v>32</v>
      </c>
      <c r="J26" s="111" t="s">
        <v>31</v>
      </c>
      <c r="K26" s="22"/>
      <c r="L26" s="47" t="s">
        <v>32</v>
      </c>
      <c r="M26" s="111" t="s">
        <v>31</v>
      </c>
      <c r="N26" s="27">
        <f t="shared" si="2"/>
        <v>0</v>
      </c>
      <c r="O26" s="47" t="s">
        <v>32</v>
      </c>
      <c r="P26" s="11"/>
      <c r="Q26" s="22"/>
      <c r="R26" s="110" t="s">
        <v>30</v>
      </c>
      <c r="S26" s="22"/>
      <c r="T26" s="111" t="s">
        <v>31</v>
      </c>
      <c r="U26" s="27">
        <f t="shared" si="3"/>
        <v>0</v>
      </c>
      <c r="V26" s="47" t="s">
        <v>32</v>
      </c>
      <c r="W26" s="111" t="s">
        <v>31</v>
      </c>
      <c r="X26" s="22"/>
      <c r="Y26" s="47" t="s">
        <v>32</v>
      </c>
      <c r="Z26" s="111" t="s">
        <v>31</v>
      </c>
      <c r="AA26" s="27">
        <f t="shared" si="4"/>
        <v>0</v>
      </c>
      <c r="AB26" s="47" t="s">
        <v>32</v>
      </c>
      <c r="AC26" s="171"/>
      <c r="AD26" s="9"/>
      <c r="AE26" s="270" t="s">
        <v>40</v>
      </c>
      <c r="AF26" s="272"/>
      <c r="AI26" s="35"/>
    </row>
    <row r="27" spans="2:44" ht="15" customHeight="1">
      <c r="B27" s="5">
        <v>16</v>
      </c>
      <c r="C27" s="112" t="str">
        <f t="shared" si="0"/>
        <v/>
      </c>
      <c r="D27" s="22"/>
      <c r="E27" s="110" t="s">
        <v>30</v>
      </c>
      <c r="F27" s="22"/>
      <c r="G27" s="111" t="s">
        <v>31</v>
      </c>
      <c r="H27" s="27">
        <f t="shared" si="1"/>
        <v>0</v>
      </c>
      <c r="I27" s="47" t="s">
        <v>32</v>
      </c>
      <c r="J27" s="111" t="s">
        <v>31</v>
      </c>
      <c r="K27" s="22"/>
      <c r="L27" s="47" t="s">
        <v>32</v>
      </c>
      <c r="M27" s="111" t="s">
        <v>31</v>
      </c>
      <c r="N27" s="27">
        <f t="shared" si="2"/>
        <v>0</v>
      </c>
      <c r="O27" s="47" t="s">
        <v>32</v>
      </c>
      <c r="P27" s="11"/>
      <c r="Q27" s="22"/>
      <c r="R27" s="110" t="s">
        <v>30</v>
      </c>
      <c r="S27" s="22"/>
      <c r="T27" s="111" t="s">
        <v>31</v>
      </c>
      <c r="U27" s="27">
        <f t="shared" si="3"/>
        <v>0</v>
      </c>
      <c r="V27" s="47" t="s">
        <v>32</v>
      </c>
      <c r="W27" s="111" t="s">
        <v>31</v>
      </c>
      <c r="X27" s="22"/>
      <c r="Y27" s="47" t="s">
        <v>32</v>
      </c>
      <c r="Z27" s="111" t="s">
        <v>31</v>
      </c>
      <c r="AA27" s="27">
        <f t="shared" si="4"/>
        <v>0</v>
      </c>
      <c r="AB27" s="47" t="s">
        <v>32</v>
      </c>
      <c r="AC27" s="171"/>
      <c r="AD27" s="9"/>
      <c r="AE27" s="271"/>
      <c r="AF27" s="273"/>
      <c r="AI27" s="35"/>
    </row>
    <row r="28" spans="2:44" ht="15" customHeight="1">
      <c r="B28" s="5">
        <v>17</v>
      </c>
      <c r="C28" s="112" t="str">
        <f t="shared" si="0"/>
        <v/>
      </c>
      <c r="D28" s="22"/>
      <c r="E28" s="110" t="s">
        <v>30</v>
      </c>
      <c r="F28" s="22"/>
      <c r="G28" s="111" t="s">
        <v>31</v>
      </c>
      <c r="H28" s="27">
        <f t="shared" si="1"/>
        <v>0</v>
      </c>
      <c r="I28" s="47" t="s">
        <v>32</v>
      </c>
      <c r="J28" s="111" t="s">
        <v>31</v>
      </c>
      <c r="K28" s="22"/>
      <c r="L28" s="47" t="s">
        <v>32</v>
      </c>
      <c r="M28" s="111" t="s">
        <v>31</v>
      </c>
      <c r="N28" s="27">
        <f t="shared" si="2"/>
        <v>0</v>
      </c>
      <c r="O28" s="47" t="s">
        <v>32</v>
      </c>
      <c r="P28" s="11"/>
      <c r="Q28" s="22"/>
      <c r="R28" s="110" t="s">
        <v>30</v>
      </c>
      <c r="S28" s="22"/>
      <c r="T28" s="111" t="s">
        <v>31</v>
      </c>
      <c r="U28" s="27">
        <f t="shared" si="3"/>
        <v>0</v>
      </c>
      <c r="V28" s="47" t="s">
        <v>32</v>
      </c>
      <c r="W28" s="111" t="s">
        <v>31</v>
      </c>
      <c r="X28" s="22"/>
      <c r="Y28" s="47" t="s">
        <v>32</v>
      </c>
      <c r="Z28" s="111" t="s">
        <v>31</v>
      </c>
      <c r="AA28" s="27">
        <f t="shared" si="4"/>
        <v>0</v>
      </c>
      <c r="AB28" s="47" t="s">
        <v>32</v>
      </c>
      <c r="AC28" s="171"/>
      <c r="AD28" s="9"/>
      <c r="AE28" s="270" t="s">
        <v>41</v>
      </c>
      <c r="AF28" s="272"/>
      <c r="AI28" s="35"/>
    </row>
    <row r="29" spans="2:44" ht="15" customHeight="1">
      <c r="B29" s="5">
        <v>18</v>
      </c>
      <c r="C29" s="112" t="str">
        <f t="shared" si="0"/>
        <v/>
      </c>
      <c r="D29" s="22"/>
      <c r="E29" s="110" t="s">
        <v>30</v>
      </c>
      <c r="F29" s="22"/>
      <c r="G29" s="111" t="s">
        <v>31</v>
      </c>
      <c r="H29" s="27">
        <f t="shared" si="1"/>
        <v>0</v>
      </c>
      <c r="I29" s="47" t="s">
        <v>32</v>
      </c>
      <c r="J29" s="111" t="s">
        <v>31</v>
      </c>
      <c r="K29" s="22"/>
      <c r="L29" s="47" t="s">
        <v>32</v>
      </c>
      <c r="M29" s="111" t="s">
        <v>31</v>
      </c>
      <c r="N29" s="27">
        <f t="shared" si="2"/>
        <v>0</v>
      </c>
      <c r="O29" s="47" t="s">
        <v>32</v>
      </c>
      <c r="P29" s="11"/>
      <c r="Q29" s="22"/>
      <c r="R29" s="110" t="s">
        <v>30</v>
      </c>
      <c r="S29" s="22"/>
      <c r="T29" s="111" t="s">
        <v>31</v>
      </c>
      <c r="U29" s="27">
        <f t="shared" si="3"/>
        <v>0</v>
      </c>
      <c r="V29" s="47" t="s">
        <v>32</v>
      </c>
      <c r="W29" s="111" t="s">
        <v>31</v>
      </c>
      <c r="X29" s="22"/>
      <c r="Y29" s="47" t="s">
        <v>32</v>
      </c>
      <c r="Z29" s="111" t="s">
        <v>31</v>
      </c>
      <c r="AA29" s="27">
        <f t="shared" si="4"/>
        <v>0</v>
      </c>
      <c r="AB29" s="47" t="s">
        <v>32</v>
      </c>
      <c r="AC29" s="171"/>
      <c r="AD29" s="9"/>
      <c r="AE29" s="271"/>
      <c r="AF29" s="273"/>
      <c r="AI29" s="35"/>
    </row>
    <row r="30" spans="2:44" ht="15" customHeight="1">
      <c r="B30" s="5">
        <v>19</v>
      </c>
      <c r="C30" s="112" t="str">
        <f t="shared" si="0"/>
        <v/>
      </c>
      <c r="D30" s="22"/>
      <c r="E30" s="110" t="s">
        <v>30</v>
      </c>
      <c r="F30" s="22"/>
      <c r="G30" s="111" t="s">
        <v>31</v>
      </c>
      <c r="H30" s="27">
        <f t="shared" si="1"/>
        <v>0</v>
      </c>
      <c r="I30" s="47" t="s">
        <v>32</v>
      </c>
      <c r="J30" s="111" t="s">
        <v>31</v>
      </c>
      <c r="K30" s="22"/>
      <c r="L30" s="47" t="s">
        <v>32</v>
      </c>
      <c r="M30" s="111" t="s">
        <v>31</v>
      </c>
      <c r="N30" s="27">
        <f t="shared" si="2"/>
        <v>0</v>
      </c>
      <c r="O30" s="47" t="s">
        <v>32</v>
      </c>
      <c r="P30" s="11"/>
      <c r="Q30" s="22"/>
      <c r="R30" s="110" t="s">
        <v>30</v>
      </c>
      <c r="S30" s="22"/>
      <c r="T30" s="111" t="s">
        <v>31</v>
      </c>
      <c r="U30" s="27">
        <f t="shared" si="3"/>
        <v>0</v>
      </c>
      <c r="V30" s="47" t="s">
        <v>32</v>
      </c>
      <c r="W30" s="111" t="s">
        <v>31</v>
      </c>
      <c r="X30" s="22"/>
      <c r="Y30" s="47" t="s">
        <v>32</v>
      </c>
      <c r="Z30" s="111" t="s">
        <v>31</v>
      </c>
      <c r="AA30" s="27">
        <f t="shared" si="4"/>
        <v>0</v>
      </c>
      <c r="AB30" s="47" t="s">
        <v>32</v>
      </c>
      <c r="AC30" s="171"/>
      <c r="AD30" s="9"/>
      <c r="AE30" s="270" t="s">
        <v>42</v>
      </c>
      <c r="AF30" s="272"/>
      <c r="AI30" s="35"/>
    </row>
    <row r="31" spans="2:44" ht="15" customHeight="1">
      <c r="B31" s="5">
        <v>20</v>
      </c>
      <c r="C31" s="112" t="str">
        <f t="shared" si="0"/>
        <v/>
      </c>
      <c r="D31" s="22"/>
      <c r="E31" s="110" t="s">
        <v>30</v>
      </c>
      <c r="F31" s="22"/>
      <c r="G31" s="111" t="s">
        <v>31</v>
      </c>
      <c r="H31" s="28">
        <f t="shared" si="1"/>
        <v>0</v>
      </c>
      <c r="I31" s="47" t="s">
        <v>32</v>
      </c>
      <c r="J31" s="111" t="s">
        <v>31</v>
      </c>
      <c r="K31" s="22"/>
      <c r="L31" s="47" t="s">
        <v>32</v>
      </c>
      <c r="M31" s="111" t="s">
        <v>31</v>
      </c>
      <c r="N31" s="27">
        <f t="shared" si="2"/>
        <v>0</v>
      </c>
      <c r="O31" s="47" t="s">
        <v>32</v>
      </c>
      <c r="P31" s="11"/>
      <c r="Q31" s="22"/>
      <c r="R31" s="110" t="s">
        <v>30</v>
      </c>
      <c r="S31" s="22"/>
      <c r="T31" s="111" t="s">
        <v>31</v>
      </c>
      <c r="U31" s="28">
        <f t="shared" si="3"/>
        <v>0</v>
      </c>
      <c r="V31" s="47" t="s">
        <v>32</v>
      </c>
      <c r="W31" s="111" t="s">
        <v>31</v>
      </c>
      <c r="X31" s="22"/>
      <c r="Y31" s="47" t="s">
        <v>32</v>
      </c>
      <c r="Z31" s="111" t="s">
        <v>31</v>
      </c>
      <c r="AA31" s="27">
        <f t="shared" si="4"/>
        <v>0</v>
      </c>
      <c r="AB31" s="47" t="s">
        <v>32</v>
      </c>
      <c r="AC31" s="171"/>
      <c r="AD31" s="9"/>
      <c r="AE31" s="271"/>
      <c r="AF31" s="273"/>
      <c r="AI31" s="35"/>
    </row>
    <row r="32" spans="2:44" ht="15" customHeight="1">
      <c r="B32" s="5">
        <v>21</v>
      </c>
      <c r="C32" s="112" t="str">
        <f t="shared" si="0"/>
        <v/>
      </c>
      <c r="D32" s="22"/>
      <c r="E32" s="110" t="s">
        <v>30</v>
      </c>
      <c r="F32" s="22"/>
      <c r="G32" s="111" t="s">
        <v>31</v>
      </c>
      <c r="H32" s="27">
        <f t="shared" si="1"/>
        <v>0</v>
      </c>
      <c r="I32" s="47" t="s">
        <v>32</v>
      </c>
      <c r="J32" s="111" t="s">
        <v>31</v>
      </c>
      <c r="K32" s="22"/>
      <c r="L32" s="47" t="s">
        <v>32</v>
      </c>
      <c r="M32" s="111" t="s">
        <v>31</v>
      </c>
      <c r="N32" s="27">
        <f t="shared" si="2"/>
        <v>0</v>
      </c>
      <c r="O32" s="47" t="s">
        <v>32</v>
      </c>
      <c r="P32" s="11"/>
      <c r="Q32" s="22"/>
      <c r="R32" s="110" t="s">
        <v>30</v>
      </c>
      <c r="S32" s="22"/>
      <c r="T32" s="111" t="s">
        <v>31</v>
      </c>
      <c r="U32" s="27">
        <f t="shared" si="3"/>
        <v>0</v>
      </c>
      <c r="V32" s="47" t="s">
        <v>32</v>
      </c>
      <c r="W32" s="111" t="s">
        <v>31</v>
      </c>
      <c r="X32" s="22"/>
      <c r="Y32" s="47" t="s">
        <v>32</v>
      </c>
      <c r="Z32" s="111" t="s">
        <v>31</v>
      </c>
      <c r="AA32" s="27">
        <f t="shared" si="4"/>
        <v>0</v>
      </c>
      <c r="AB32" s="47" t="s">
        <v>32</v>
      </c>
      <c r="AC32" s="171"/>
      <c r="AD32" s="9"/>
      <c r="AI32" s="35"/>
    </row>
    <row r="33" spans="2:35" ht="15" customHeight="1">
      <c r="B33" s="5">
        <v>22</v>
      </c>
      <c r="C33" s="112" t="str">
        <f t="shared" si="0"/>
        <v/>
      </c>
      <c r="D33" s="22"/>
      <c r="E33" s="110" t="s">
        <v>30</v>
      </c>
      <c r="F33" s="22"/>
      <c r="G33" s="111" t="s">
        <v>31</v>
      </c>
      <c r="H33" s="27">
        <f t="shared" si="1"/>
        <v>0</v>
      </c>
      <c r="I33" s="47" t="s">
        <v>32</v>
      </c>
      <c r="J33" s="111" t="s">
        <v>31</v>
      </c>
      <c r="K33" s="22"/>
      <c r="L33" s="47" t="s">
        <v>32</v>
      </c>
      <c r="M33" s="111" t="s">
        <v>31</v>
      </c>
      <c r="N33" s="27">
        <f t="shared" si="2"/>
        <v>0</v>
      </c>
      <c r="O33" s="47" t="s">
        <v>32</v>
      </c>
      <c r="P33" s="11"/>
      <c r="Q33" s="22"/>
      <c r="R33" s="110" t="s">
        <v>30</v>
      </c>
      <c r="S33" s="22"/>
      <c r="T33" s="111" t="s">
        <v>31</v>
      </c>
      <c r="U33" s="27">
        <f t="shared" si="3"/>
        <v>0</v>
      </c>
      <c r="V33" s="47" t="s">
        <v>32</v>
      </c>
      <c r="W33" s="111" t="s">
        <v>31</v>
      </c>
      <c r="X33" s="22"/>
      <c r="Y33" s="47" t="s">
        <v>32</v>
      </c>
      <c r="Z33" s="111" t="s">
        <v>31</v>
      </c>
      <c r="AA33" s="27">
        <f t="shared" si="4"/>
        <v>0</v>
      </c>
      <c r="AB33" s="47" t="s">
        <v>32</v>
      </c>
      <c r="AC33" s="171"/>
      <c r="AD33" s="9"/>
      <c r="AI33" s="35"/>
    </row>
    <row r="34" spans="2:35" ht="15" customHeight="1">
      <c r="B34" s="5">
        <v>23</v>
      </c>
      <c r="C34" s="112" t="str">
        <f t="shared" si="0"/>
        <v/>
      </c>
      <c r="D34" s="22"/>
      <c r="E34" s="110" t="s">
        <v>30</v>
      </c>
      <c r="F34" s="22"/>
      <c r="G34" s="111" t="s">
        <v>31</v>
      </c>
      <c r="H34" s="27">
        <f t="shared" si="1"/>
        <v>0</v>
      </c>
      <c r="I34" s="47" t="s">
        <v>32</v>
      </c>
      <c r="J34" s="111" t="s">
        <v>31</v>
      </c>
      <c r="K34" s="22"/>
      <c r="L34" s="47" t="s">
        <v>32</v>
      </c>
      <c r="M34" s="111" t="s">
        <v>31</v>
      </c>
      <c r="N34" s="27">
        <f t="shared" si="2"/>
        <v>0</v>
      </c>
      <c r="O34" s="47" t="s">
        <v>32</v>
      </c>
      <c r="P34" s="11"/>
      <c r="Q34" s="22"/>
      <c r="R34" s="110" t="s">
        <v>30</v>
      </c>
      <c r="S34" s="22"/>
      <c r="T34" s="111" t="s">
        <v>31</v>
      </c>
      <c r="U34" s="27">
        <f t="shared" si="3"/>
        <v>0</v>
      </c>
      <c r="V34" s="47" t="s">
        <v>32</v>
      </c>
      <c r="W34" s="111" t="s">
        <v>31</v>
      </c>
      <c r="X34" s="22"/>
      <c r="Y34" s="47" t="s">
        <v>32</v>
      </c>
      <c r="Z34" s="111" t="s">
        <v>31</v>
      </c>
      <c r="AA34" s="27">
        <f t="shared" si="4"/>
        <v>0</v>
      </c>
      <c r="AB34" s="47" t="s">
        <v>32</v>
      </c>
      <c r="AC34" s="171"/>
      <c r="AD34" s="9"/>
      <c r="AI34" s="35"/>
    </row>
    <row r="35" spans="2:35" ht="15" customHeight="1">
      <c r="B35" s="5">
        <v>24</v>
      </c>
      <c r="C35" s="112" t="str">
        <f t="shared" si="0"/>
        <v/>
      </c>
      <c r="D35" s="22"/>
      <c r="E35" s="110" t="s">
        <v>30</v>
      </c>
      <c r="F35" s="22"/>
      <c r="G35" s="111" t="s">
        <v>31</v>
      </c>
      <c r="H35" s="27">
        <f t="shared" si="1"/>
        <v>0</v>
      </c>
      <c r="I35" s="47" t="s">
        <v>32</v>
      </c>
      <c r="J35" s="111" t="s">
        <v>31</v>
      </c>
      <c r="K35" s="22"/>
      <c r="L35" s="47" t="s">
        <v>32</v>
      </c>
      <c r="M35" s="111" t="s">
        <v>31</v>
      </c>
      <c r="N35" s="27">
        <f t="shared" si="2"/>
        <v>0</v>
      </c>
      <c r="O35" s="47" t="s">
        <v>32</v>
      </c>
      <c r="P35" s="11"/>
      <c r="Q35" s="22"/>
      <c r="R35" s="110" t="s">
        <v>30</v>
      </c>
      <c r="S35" s="22"/>
      <c r="T35" s="111" t="s">
        <v>31</v>
      </c>
      <c r="U35" s="27">
        <f t="shared" si="3"/>
        <v>0</v>
      </c>
      <c r="V35" s="47" t="s">
        <v>32</v>
      </c>
      <c r="W35" s="111" t="s">
        <v>31</v>
      </c>
      <c r="X35" s="22"/>
      <c r="Y35" s="47" t="s">
        <v>32</v>
      </c>
      <c r="Z35" s="111" t="s">
        <v>31</v>
      </c>
      <c r="AA35" s="27">
        <f t="shared" si="4"/>
        <v>0</v>
      </c>
      <c r="AB35" s="47" t="s">
        <v>32</v>
      </c>
      <c r="AC35" s="171"/>
      <c r="AD35" s="9"/>
      <c r="AI35" s="35"/>
    </row>
    <row r="36" spans="2:35" ht="15" customHeight="1">
      <c r="B36" s="5">
        <v>25</v>
      </c>
      <c r="C36" s="112" t="str">
        <f t="shared" si="0"/>
        <v/>
      </c>
      <c r="D36" s="22"/>
      <c r="E36" s="110" t="s">
        <v>30</v>
      </c>
      <c r="F36" s="22"/>
      <c r="G36" s="111" t="s">
        <v>31</v>
      </c>
      <c r="H36" s="27">
        <f t="shared" si="1"/>
        <v>0</v>
      </c>
      <c r="I36" s="47" t="s">
        <v>32</v>
      </c>
      <c r="J36" s="111" t="s">
        <v>31</v>
      </c>
      <c r="K36" s="22"/>
      <c r="L36" s="47" t="s">
        <v>32</v>
      </c>
      <c r="M36" s="111" t="s">
        <v>31</v>
      </c>
      <c r="N36" s="27">
        <f t="shared" si="2"/>
        <v>0</v>
      </c>
      <c r="O36" s="47" t="s">
        <v>32</v>
      </c>
      <c r="P36" s="11"/>
      <c r="Q36" s="22"/>
      <c r="R36" s="110" t="s">
        <v>30</v>
      </c>
      <c r="S36" s="22"/>
      <c r="T36" s="111" t="s">
        <v>31</v>
      </c>
      <c r="U36" s="27">
        <f t="shared" si="3"/>
        <v>0</v>
      </c>
      <c r="V36" s="47" t="s">
        <v>32</v>
      </c>
      <c r="W36" s="111" t="s">
        <v>31</v>
      </c>
      <c r="X36" s="22"/>
      <c r="Y36" s="47" t="s">
        <v>32</v>
      </c>
      <c r="Z36" s="111" t="s">
        <v>31</v>
      </c>
      <c r="AA36" s="27">
        <f t="shared" si="4"/>
        <v>0</v>
      </c>
      <c r="AB36" s="47" t="s">
        <v>32</v>
      </c>
      <c r="AC36" s="171"/>
      <c r="AD36" s="9"/>
      <c r="AI36" s="35"/>
    </row>
    <row r="37" spans="2:35" ht="15" customHeight="1">
      <c r="B37" s="5">
        <v>26</v>
      </c>
      <c r="C37" s="112" t="str">
        <f t="shared" si="0"/>
        <v/>
      </c>
      <c r="D37" s="22"/>
      <c r="E37" s="110" t="s">
        <v>30</v>
      </c>
      <c r="F37" s="22"/>
      <c r="G37" s="111" t="s">
        <v>31</v>
      </c>
      <c r="H37" s="27">
        <f t="shared" si="1"/>
        <v>0</v>
      </c>
      <c r="I37" s="47" t="s">
        <v>32</v>
      </c>
      <c r="J37" s="111" t="s">
        <v>31</v>
      </c>
      <c r="K37" s="22"/>
      <c r="L37" s="47" t="s">
        <v>32</v>
      </c>
      <c r="M37" s="111" t="s">
        <v>31</v>
      </c>
      <c r="N37" s="27">
        <f t="shared" si="2"/>
        <v>0</v>
      </c>
      <c r="O37" s="47" t="s">
        <v>32</v>
      </c>
      <c r="P37" s="11"/>
      <c r="Q37" s="22"/>
      <c r="R37" s="110" t="s">
        <v>30</v>
      </c>
      <c r="S37" s="22"/>
      <c r="T37" s="111" t="s">
        <v>31</v>
      </c>
      <c r="U37" s="27">
        <f t="shared" si="3"/>
        <v>0</v>
      </c>
      <c r="V37" s="47" t="s">
        <v>32</v>
      </c>
      <c r="W37" s="111" t="s">
        <v>31</v>
      </c>
      <c r="X37" s="22"/>
      <c r="Y37" s="47" t="s">
        <v>32</v>
      </c>
      <c r="Z37" s="111" t="s">
        <v>31</v>
      </c>
      <c r="AA37" s="27">
        <f t="shared" si="4"/>
        <v>0</v>
      </c>
      <c r="AB37" s="47" t="s">
        <v>32</v>
      </c>
      <c r="AC37" s="171"/>
      <c r="AD37" s="9"/>
      <c r="AI37" s="35"/>
    </row>
    <row r="38" spans="2:35" ht="15" customHeight="1">
      <c r="B38" s="5">
        <v>27</v>
      </c>
      <c r="C38" s="112" t="str">
        <f t="shared" si="0"/>
        <v/>
      </c>
      <c r="D38" s="22"/>
      <c r="E38" s="110" t="s">
        <v>30</v>
      </c>
      <c r="F38" s="22"/>
      <c r="G38" s="111" t="s">
        <v>31</v>
      </c>
      <c r="H38" s="27">
        <f t="shared" si="1"/>
        <v>0</v>
      </c>
      <c r="I38" s="47" t="s">
        <v>32</v>
      </c>
      <c r="J38" s="111" t="s">
        <v>31</v>
      </c>
      <c r="K38" s="22"/>
      <c r="L38" s="47" t="s">
        <v>32</v>
      </c>
      <c r="M38" s="111" t="s">
        <v>31</v>
      </c>
      <c r="N38" s="27">
        <f t="shared" si="2"/>
        <v>0</v>
      </c>
      <c r="O38" s="47" t="s">
        <v>32</v>
      </c>
      <c r="P38" s="11"/>
      <c r="Q38" s="22"/>
      <c r="R38" s="110" t="s">
        <v>30</v>
      </c>
      <c r="S38" s="22"/>
      <c r="T38" s="111" t="s">
        <v>31</v>
      </c>
      <c r="U38" s="27">
        <f t="shared" si="3"/>
        <v>0</v>
      </c>
      <c r="V38" s="47" t="s">
        <v>32</v>
      </c>
      <c r="W38" s="111" t="s">
        <v>31</v>
      </c>
      <c r="X38" s="22"/>
      <c r="Y38" s="47" t="s">
        <v>32</v>
      </c>
      <c r="Z38" s="111" t="s">
        <v>31</v>
      </c>
      <c r="AA38" s="27">
        <f t="shared" si="4"/>
        <v>0</v>
      </c>
      <c r="AB38" s="47" t="s">
        <v>32</v>
      </c>
      <c r="AC38" s="171"/>
      <c r="AD38" s="9"/>
    </row>
    <row r="39" spans="2:35" ht="15" customHeight="1">
      <c r="B39" s="5">
        <v>28</v>
      </c>
      <c r="C39" s="112" t="str">
        <f t="shared" si="0"/>
        <v/>
      </c>
      <c r="D39" s="22"/>
      <c r="E39" s="110" t="s">
        <v>30</v>
      </c>
      <c r="F39" s="22"/>
      <c r="G39" s="111" t="s">
        <v>31</v>
      </c>
      <c r="H39" s="27">
        <f t="shared" si="1"/>
        <v>0</v>
      </c>
      <c r="I39" s="47" t="s">
        <v>32</v>
      </c>
      <c r="J39" s="111" t="s">
        <v>31</v>
      </c>
      <c r="K39" s="22"/>
      <c r="L39" s="47" t="s">
        <v>32</v>
      </c>
      <c r="M39" s="111" t="s">
        <v>31</v>
      </c>
      <c r="N39" s="27">
        <f t="shared" si="2"/>
        <v>0</v>
      </c>
      <c r="O39" s="47" t="s">
        <v>32</v>
      </c>
      <c r="P39" s="11"/>
      <c r="Q39" s="22"/>
      <c r="R39" s="110" t="s">
        <v>30</v>
      </c>
      <c r="S39" s="22"/>
      <c r="T39" s="111" t="s">
        <v>31</v>
      </c>
      <c r="U39" s="27">
        <f t="shared" si="3"/>
        <v>0</v>
      </c>
      <c r="V39" s="47" t="s">
        <v>32</v>
      </c>
      <c r="W39" s="111" t="s">
        <v>31</v>
      </c>
      <c r="X39" s="22"/>
      <c r="Y39" s="47" t="s">
        <v>32</v>
      </c>
      <c r="Z39" s="111" t="s">
        <v>31</v>
      </c>
      <c r="AA39" s="27">
        <f t="shared" si="4"/>
        <v>0</v>
      </c>
      <c r="AB39" s="47" t="s">
        <v>32</v>
      </c>
      <c r="AC39" s="171"/>
      <c r="AD39" s="9"/>
    </row>
    <row r="40" spans="2:35" ht="15" customHeight="1">
      <c r="B40" s="5">
        <v>29</v>
      </c>
      <c r="C40" s="112" t="str">
        <f t="shared" si="0"/>
        <v/>
      </c>
      <c r="D40" s="22"/>
      <c r="E40" s="110" t="s">
        <v>30</v>
      </c>
      <c r="F40" s="22"/>
      <c r="G40" s="111" t="s">
        <v>31</v>
      </c>
      <c r="H40" s="27">
        <f t="shared" si="1"/>
        <v>0</v>
      </c>
      <c r="I40" s="47" t="s">
        <v>32</v>
      </c>
      <c r="J40" s="111" t="s">
        <v>31</v>
      </c>
      <c r="K40" s="22"/>
      <c r="L40" s="47" t="s">
        <v>32</v>
      </c>
      <c r="M40" s="111" t="s">
        <v>31</v>
      </c>
      <c r="N40" s="27">
        <f t="shared" si="2"/>
        <v>0</v>
      </c>
      <c r="O40" s="47" t="s">
        <v>32</v>
      </c>
      <c r="P40" s="11"/>
      <c r="Q40" s="22"/>
      <c r="R40" s="110" t="s">
        <v>30</v>
      </c>
      <c r="S40" s="22"/>
      <c r="T40" s="111" t="s">
        <v>31</v>
      </c>
      <c r="U40" s="27">
        <f t="shared" si="3"/>
        <v>0</v>
      </c>
      <c r="V40" s="47" t="s">
        <v>32</v>
      </c>
      <c r="W40" s="111" t="s">
        <v>31</v>
      </c>
      <c r="X40" s="22"/>
      <c r="Y40" s="47" t="s">
        <v>32</v>
      </c>
      <c r="Z40" s="111" t="s">
        <v>31</v>
      </c>
      <c r="AA40" s="27">
        <f t="shared" si="4"/>
        <v>0</v>
      </c>
      <c r="AB40" s="47" t="s">
        <v>32</v>
      </c>
      <c r="AC40" s="171"/>
      <c r="AD40" s="9"/>
    </row>
    <row r="41" spans="2:35" ht="15" customHeight="1">
      <c r="B41" s="5">
        <v>30</v>
      </c>
      <c r="C41" s="112" t="str">
        <f t="shared" si="0"/>
        <v/>
      </c>
      <c r="D41" s="22"/>
      <c r="E41" s="110" t="s">
        <v>30</v>
      </c>
      <c r="F41" s="94"/>
      <c r="G41" s="111" t="s">
        <v>31</v>
      </c>
      <c r="H41" s="27">
        <f t="shared" si="1"/>
        <v>0</v>
      </c>
      <c r="I41" s="47" t="s">
        <v>32</v>
      </c>
      <c r="J41" s="111" t="s">
        <v>31</v>
      </c>
      <c r="K41" s="22"/>
      <c r="L41" s="47" t="s">
        <v>32</v>
      </c>
      <c r="M41" s="111" t="s">
        <v>31</v>
      </c>
      <c r="N41" s="27">
        <f t="shared" si="2"/>
        <v>0</v>
      </c>
      <c r="O41" s="47" t="s">
        <v>32</v>
      </c>
      <c r="P41" s="11"/>
      <c r="Q41" s="22"/>
      <c r="R41" s="110" t="s">
        <v>30</v>
      </c>
      <c r="S41" s="22"/>
      <c r="T41" s="111" t="s">
        <v>31</v>
      </c>
      <c r="U41" s="27">
        <f t="shared" si="3"/>
        <v>0</v>
      </c>
      <c r="V41" s="47" t="s">
        <v>32</v>
      </c>
      <c r="W41" s="111" t="s">
        <v>31</v>
      </c>
      <c r="X41" s="22"/>
      <c r="Y41" s="47" t="s">
        <v>32</v>
      </c>
      <c r="Z41" s="111" t="s">
        <v>31</v>
      </c>
      <c r="AA41" s="27">
        <f t="shared" si="4"/>
        <v>0</v>
      </c>
      <c r="AB41" s="47" t="s">
        <v>32</v>
      </c>
      <c r="AC41" s="171"/>
      <c r="AD41" s="9"/>
    </row>
    <row r="42" spans="2:35" ht="15" customHeight="1" thickBot="1">
      <c r="B42" s="5">
        <v>31</v>
      </c>
      <c r="C42" s="112" t="str">
        <f t="shared" si="0"/>
        <v/>
      </c>
      <c r="D42" s="24"/>
      <c r="E42" s="113" t="s">
        <v>30</v>
      </c>
      <c r="F42" s="93"/>
      <c r="G42" s="114" t="s">
        <v>31</v>
      </c>
      <c r="H42" s="29">
        <f t="shared" si="1"/>
        <v>0</v>
      </c>
      <c r="I42" s="50" t="s">
        <v>32</v>
      </c>
      <c r="J42" s="114" t="s">
        <v>31</v>
      </c>
      <c r="K42" s="24"/>
      <c r="L42" s="50" t="s">
        <v>32</v>
      </c>
      <c r="M42" s="114" t="s">
        <v>31</v>
      </c>
      <c r="N42" s="29">
        <f t="shared" si="2"/>
        <v>0</v>
      </c>
      <c r="O42" s="50" t="s">
        <v>32</v>
      </c>
      <c r="P42" s="12"/>
      <c r="Q42" s="24"/>
      <c r="R42" s="113" t="s">
        <v>30</v>
      </c>
      <c r="S42" s="25"/>
      <c r="T42" s="114" t="s">
        <v>31</v>
      </c>
      <c r="U42" s="29">
        <f t="shared" si="3"/>
        <v>0</v>
      </c>
      <c r="V42" s="50" t="s">
        <v>32</v>
      </c>
      <c r="W42" s="114" t="s">
        <v>31</v>
      </c>
      <c r="X42" s="24"/>
      <c r="Y42" s="50" t="s">
        <v>32</v>
      </c>
      <c r="Z42" s="114" t="s">
        <v>31</v>
      </c>
      <c r="AA42" s="29">
        <f t="shared" si="4"/>
        <v>0</v>
      </c>
      <c r="AB42" s="50" t="s">
        <v>32</v>
      </c>
      <c r="AC42" s="172"/>
      <c r="AD42" s="9"/>
    </row>
    <row r="43" spans="2:35" ht="15" customHeight="1" thickTop="1" thickBot="1">
      <c r="B43" s="115"/>
      <c r="C43" s="116"/>
      <c r="D43" s="117" t="s">
        <v>43</v>
      </c>
      <c r="E43" s="79"/>
      <c r="F43" s="117" t="s">
        <v>43</v>
      </c>
      <c r="G43" s="117" t="s">
        <v>31</v>
      </c>
      <c r="H43" s="30">
        <f>SUM(H12:H42)</f>
        <v>0</v>
      </c>
      <c r="I43" s="53" t="s">
        <v>32</v>
      </c>
      <c r="J43" s="117" t="s">
        <v>31</v>
      </c>
      <c r="K43" s="117" t="s">
        <v>43</v>
      </c>
      <c r="L43" s="53" t="s">
        <v>32</v>
      </c>
      <c r="M43" s="117" t="s">
        <v>31</v>
      </c>
      <c r="N43" s="30">
        <f>SUM(N12:N42)</f>
        <v>0</v>
      </c>
      <c r="O43" s="53" t="s">
        <v>32</v>
      </c>
      <c r="P43" s="118"/>
      <c r="Q43" s="117" t="s">
        <v>43</v>
      </c>
      <c r="R43" s="119"/>
      <c r="S43" s="117" t="s">
        <v>43</v>
      </c>
      <c r="T43" s="120" t="s">
        <v>27</v>
      </c>
      <c r="U43" s="30">
        <f>SUM(U12:U42)</f>
        <v>0</v>
      </c>
      <c r="V43" s="121" t="s">
        <v>29</v>
      </c>
      <c r="W43" s="120" t="s">
        <v>27</v>
      </c>
      <c r="X43" s="117" t="s">
        <v>43</v>
      </c>
      <c r="Y43" s="53" t="s">
        <v>32</v>
      </c>
      <c r="Z43" s="117" t="s">
        <v>31</v>
      </c>
      <c r="AA43" s="30">
        <f>SUM(AA12:AA42)</f>
        <v>0</v>
      </c>
      <c r="AB43" s="53" t="s">
        <v>32</v>
      </c>
      <c r="AC43" s="122"/>
      <c r="AD43" s="9"/>
    </row>
    <row r="44" spans="2:35" ht="16.5" customHeight="1" thickBot="1">
      <c r="B44" s="123"/>
      <c r="C44" s="124"/>
      <c r="D44" s="125" t="s">
        <v>44</v>
      </c>
      <c r="E44" s="125"/>
      <c r="F44" s="125"/>
      <c r="G44" s="125"/>
      <c r="H44" s="126"/>
      <c r="I44" s="125"/>
      <c r="J44" s="14"/>
      <c r="K44" s="127"/>
      <c r="L44" s="125"/>
      <c r="M44" s="128"/>
      <c r="N44" s="126">
        <f>N43*24</f>
        <v>0</v>
      </c>
      <c r="O44" s="129"/>
      <c r="P44" s="130" t="s">
        <v>45</v>
      </c>
      <c r="Q44" s="125" t="s">
        <v>44</v>
      </c>
      <c r="R44" s="131"/>
      <c r="S44" s="131"/>
      <c r="T44" s="131"/>
      <c r="U44" s="131"/>
      <c r="V44" s="131"/>
      <c r="W44" s="131"/>
      <c r="X44" s="127"/>
      <c r="Y44" s="125"/>
      <c r="Z44" s="128"/>
      <c r="AA44" s="126">
        <f>AA43*24</f>
        <v>0</v>
      </c>
      <c r="AB44" s="132"/>
      <c r="AC44" s="133" t="s">
        <v>45</v>
      </c>
    </row>
    <row r="45" spans="2:35" ht="8.25" customHeight="1">
      <c r="B45" s="2"/>
      <c r="C45" s="2"/>
      <c r="D45" s="2"/>
      <c r="E45" s="2"/>
    </row>
    <row r="46" spans="2:35" ht="8.25" customHeight="1" thickBot="1">
      <c r="B46" s="2"/>
      <c r="C46" s="2"/>
      <c r="D46" s="2"/>
      <c r="E46" s="2"/>
    </row>
    <row r="47" spans="2:35" ht="16.5" customHeight="1">
      <c r="B47" s="134" t="s">
        <v>46</v>
      </c>
      <c r="C47" s="135"/>
      <c r="D47" s="135"/>
      <c r="E47" s="135"/>
      <c r="F47" s="135"/>
      <c r="G47" s="135"/>
      <c r="H47" s="135"/>
      <c r="I47" s="135"/>
      <c r="J47" s="135"/>
      <c r="K47" s="135"/>
      <c r="L47" s="135"/>
      <c r="M47" s="135"/>
      <c r="N47" s="260">
        <f>N44</f>
        <v>0</v>
      </c>
      <c r="O47" s="135"/>
      <c r="P47" s="135" t="s">
        <v>45</v>
      </c>
      <c r="Q47" s="135" t="s">
        <v>47</v>
      </c>
      <c r="R47" s="135"/>
      <c r="S47" s="135"/>
      <c r="T47" s="135"/>
      <c r="U47" s="135"/>
      <c r="V47" s="135"/>
      <c r="W47" s="135"/>
      <c r="X47" s="135"/>
      <c r="Y47" s="135"/>
      <c r="Z47" s="135"/>
      <c r="AA47" s="260">
        <f>AA44</f>
        <v>0</v>
      </c>
      <c r="AB47" s="135"/>
      <c r="AC47" s="136" t="s">
        <v>45</v>
      </c>
      <c r="AD47" s="2"/>
    </row>
    <row r="48" spans="2:35" ht="16.5" customHeight="1">
      <c r="B48" s="137" t="s">
        <v>48</v>
      </c>
      <c r="N48" s="228"/>
      <c r="P48" s="10" t="s">
        <v>49</v>
      </c>
      <c r="Q48" s="10" t="s">
        <v>50</v>
      </c>
      <c r="AA48" s="228"/>
      <c r="AC48" s="138" t="s">
        <v>49</v>
      </c>
      <c r="AD48" s="2"/>
    </row>
    <row r="49" spans="2:30" ht="16.5" customHeight="1" thickBot="1">
      <c r="B49" s="137" t="s">
        <v>51</v>
      </c>
      <c r="N49" s="33">
        <f>ROUNDDOWN(N47*N48,0)</f>
        <v>0</v>
      </c>
      <c r="P49" s="10" t="s">
        <v>52</v>
      </c>
      <c r="Q49" s="10" t="s">
        <v>53</v>
      </c>
      <c r="AA49" s="33">
        <f>ROUNDDOWN(AA47*AA48,0)</f>
        <v>0</v>
      </c>
      <c r="AC49" s="138" t="s">
        <v>52</v>
      </c>
      <c r="AD49" s="2"/>
    </row>
    <row r="50" spans="2:30" ht="16.5" customHeight="1" thickBot="1">
      <c r="B50" s="139"/>
      <c r="C50" s="140"/>
      <c r="D50" s="140"/>
      <c r="E50" s="140"/>
      <c r="F50" s="140"/>
      <c r="G50" s="140"/>
      <c r="H50" s="140"/>
      <c r="I50" s="140"/>
      <c r="J50" s="140"/>
      <c r="K50" s="140"/>
      <c r="L50" s="140"/>
      <c r="M50" s="140"/>
      <c r="N50" s="140"/>
      <c r="O50" s="141"/>
      <c r="P50" s="140"/>
      <c r="Q50" s="140" t="s">
        <v>54</v>
      </c>
      <c r="R50" s="140"/>
      <c r="S50" s="140"/>
      <c r="T50" s="140"/>
      <c r="U50" s="140"/>
      <c r="V50" s="140"/>
      <c r="W50" s="140"/>
      <c r="X50" s="140"/>
      <c r="Y50" s="140"/>
      <c r="Z50" s="140"/>
      <c r="AA50" s="34">
        <f>N49+AA49</f>
        <v>0</v>
      </c>
      <c r="AB50" s="140"/>
      <c r="AC50" s="142" t="s">
        <v>52</v>
      </c>
      <c r="AD50" s="2"/>
    </row>
    <row r="51" spans="2:30" ht="16.5" customHeight="1" thickBot="1">
      <c r="O51" s="2"/>
      <c r="AB51" s="2"/>
      <c r="AC51" s="2"/>
      <c r="AD51" s="2"/>
    </row>
    <row r="52" spans="2:30" ht="16.5" customHeight="1">
      <c r="B52" s="264" t="s">
        <v>55</v>
      </c>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6"/>
      <c r="AD52" s="2"/>
    </row>
    <row r="53" spans="2:30" ht="16.5" customHeight="1">
      <c r="B53" s="291"/>
      <c r="C53" s="292"/>
      <c r="D53" s="292"/>
      <c r="E53" s="292"/>
      <c r="F53" s="292"/>
      <c r="G53" s="292"/>
      <c r="H53" s="292"/>
      <c r="I53" s="292"/>
      <c r="J53" s="292"/>
      <c r="K53" s="292"/>
      <c r="L53" s="292"/>
      <c r="M53" s="292"/>
      <c r="N53" s="292"/>
      <c r="O53" s="292"/>
      <c r="P53" s="292"/>
      <c r="Q53" s="292"/>
      <c r="R53" s="292"/>
      <c r="S53" s="292"/>
      <c r="T53" s="292"/>
      <c r="U53" s="292"/>
      <c r="V53" s="292"/>
      <c r="W53" s="292"/>
      <c r="X53" s="292"/>
      <c r="Y53" s="292"/>
      <c r="Z53" s="292"/>
      <c r="AA53" s="292"/>
      <c r="AB53" s="292"/>
      <c r="AC53" s="293"/>
    </row>
    <row r="54" spans="2:30" ht="16.5" customHeight="1">
      <c r="B54" s="294"/>
      <c r="C54" s="295"/>
      <c r="D54" s="295"/>
      <c r="E54" s="295"/>
      <c r="F54" s="295"/>
      <c r="G54" s="295"/>
      <c r="H54" s="295"/>
      <c r="I54" s="295"/>
      <c r="J54" s="295"/>
      <c r="K54" s="295"/>
      <c r="L54" s="295"/>
      <c r="M54" s="295"/>
      <c r="N54" s="295"/>
      <c r="O54" s="295"/>
      <c r="P54" s="295"/>
      <c r="Q54" s="295"/>
      <c r="R54" s="295"/>
      <c r="S54" s="295"/>
      <c r="T54" s="295"/>
      <c r="U54" s="295"/>
      <c r="V54" s="295"/>
      <c r="W54" s="295"/>
      <c r="X54" s="295"/>
      <c r="Y54" s="295"/>
      <c r="Z54" s="295"/>
      <c r="AA54" s="295"/>
      <c r="AB54" s="295"/>
      <c r="AC54" s="296"/>
    </row>
    <row r="55" spans="2:30" ht="16.5" customHeight="1">
      <c r="B55" s="294"/>
      <c r="C55" s="295"/>
      <c r="D55" s="295"/>
      <c r="E55" s="295"/>
      <c r="F55" s="295"/>
      <c r="G55" s="295"/>
      <c r="H55" s="295"/>
      <c r="I55" s="295"/>
      <c r="J55" s="295"/>
      <c r="K55" s="295"/>
      <c r="L55" s="295"/>
      <c r="M55" s="295"/>
      <c r="N55" s="295"/>
      <c r="O55" s="295"/>
      <c r="P55" s="295"/>
      <c r="Q55" s="295"/>
      <c r="R55" s="295"/>
      <c r="S55" s="295"/>
      <c r="T55" s="295"/>
      <c r="U55" s="295"/>
      <c r="V55" s="295"/>
      <c r="W55" s="295"/>
      <c r="X55" s="295"/>
      <c r="Y55" s="295"/>
      <c r="Z55" s="295"/>
      <c r="AA55" s="295"/>
      <c r="AB55" s="295"/>
      <c r="AC55" s="296"/>
      <c r="AD55" s="62"/>
    </row>
    <row r="56" spans="2:30" ht="15" customHeight="1">
      <c r="B56" s="294"/>
      <c r="C56" s="295"/>
      <c r="D56" s="295"/>
      <c r="E56" s="295"/>
      <c r="F56" s="295"/>
      <c r="G56" s="295"/>
      <c r="H56" s="295"/>
      <c r="I56" s="295"/>
      <c r="J56" s="295"/>
      <c r="K56" s="295"/>
      <c r="L56" s="295"/>
      <c r="M56" s="295"/>
      <c r="N56" s="295"/>
      <c r="O56" s="295"/>
      <c r="P56" s="295"/>
      <c r="Q56" s="295"/>
      <c r="R56" s="295"/>
      <c r="S56" s="295"/>
      <c r="T56" s="295"/>
      <c r="U56" s="295"/>
      <c r="V56" s="295"/>
      <c r="W56" s="295"/>
      <c r="X56" s="295"/>
      <c r="Y56" s="295"/>
      <c r="Z56" s="295"/>
      <c r="AA56" s="295"/>
      <c r="AB56" s="295"/>
      <c r="AC56" s="296"/>
    </row>
    <row r="57" spans="2:30" ht="14.25" customHeight="1">
      <c r="B57" s="294"/>
      <c r="C57" s="295"/>
      <c r="D57" s="295"/>
      <c r="E57" s="295"/>
      <c r="F57" s="295"/>
      <c r="G57" s="295"/>
      <c r="H57" s="295"/>
      <c r="I57" s="295"/>
      <c r="J57" s="295"/>
      <c r="K57" s="295"/>
      <c r="L57" s="295"/>
      <c r="M57" s="295"/>
      <c r="N57" s="295"/>
      <c r="O57" s="295"/>
      <c r="P57" s="295"/>
      <c r="Q57" s="295"/>
      <c r="R57" s="295"/>
      <c r="S57" s="295"/>
      <c r="T57" s="295"/>
      <c r="U57" s="295"/>
      <c r="V57" s="295"/>
      <c r="W57" s="295"/>
      <c r="X57" s="295"/>
      <c r="Y57" s="295"/>
      <c r="Z57" s="295"/>
      <c r="AA57" s="295"/>
      <c r="AB57" s="295"/>
      <c r="AC57" s="296"/>
    </row>
    <row r="58" spans="2:30">
      <c r="B58" s="294"/>
      <c r="C58" s="295"/>
      <c r="D58" s="295"/>
      <c r="E58" s="295"/>
      <c r="F58" s="295"/>
      <c r="G58" s="295"/>
      <c r="H58" s="295"/>
      <c r="I58" s="295"/>
      <c r="J58" s="295"/>
      <c r="K58" s="295"/>
      <c r="L58" s="295"/>
      <c r="M58" s="295"/>
      <c r="N58" s="295"/>
      <c r="O58" s="295"/>
      <c r="P58" s="295"/>
      <c r="Q58" s="295"/>
      <c r="R58" s="295"/>
      <c r="S58" s="295"/>
      <c r="T58" s="295"/>
      <c r="U58" s="295"/>
      <c r="V58" s="295"/>
      <c r="W58" s="295"/>
      <c r="X58" s="295"/>
      <c r="Y58" s="295"/>
      <c r="Z58" s="295"/>
      <c r="AA58" s="295"/>
      <c r="AB58" s="295"/>
      <c r="AC58" s="296"/>
      <c r="AD58" s="143"/>
    </row>
    <row r="59" spans="2:30" ht="14.25" customHeight="1" thickBot="1">
      <c r="B59" s="297"/>
      <c r="C59" s="298"/>
      <c r="D59" s="298"/>
      <c r="E59" s="298"/>
      <c r="F59" s="298"/>
      <c r="G59" s="298"/>
      <c r="H59" s="298"/>
      <c r="I59" s="298"/>
      <c r="J59" s="298"/>
      <c r="K59" s="298"/>
      <c r="L59" s="298"/>
      <c r="M59" s="298"/>
      <c r="N59" s="298"/>
      <c r="O59" s="298"/>
      <c r="P59" s="298"/>
      <c r="Q59" s="298"/>
      <c r="R59" s="298"/>
      <c r="S59" s="298"/>
      <c r="T59" s="298"/>
      <c r="U59" s="298"/>
      <c r="V59" s="298"/>
      <c r="W59" s="298"/>
      <c r="X59" s="298"/>
      <c r="Y59" s="298"/>
      <c r="Z59" s="298"/>
      <c r="AA59" s="298"/>
      <c r="AB59" s="298"/>
      <c r="AC59" s="299"/>
    </row>
    <row r="60" spans="2:30">
      <c r="P60" s="143"/>
      <c r="AC60" s="143"/>
      <c r="AD60" s="143"/>
    </row>
    <row r="63" spans="2:30">
      <c r="B63" s="267"/>
      <c r="C63" s="267"/>
    </row>
    <row r="64" spans="2:30">
      <c r="B64" s="263"/>
      <c r="C64" s="263"/>
    </row>
    <row r="65" spans="2:3">
      <c r="B65" s="263"/>
      <c r="C65" s="263"/>
    </row>
    <row r="66" spans="2:3">
      <c r="B66" s="263"/>
      <c r="C66" s="263"/>
    </row>
    <row r="67" spans="2:3">
      <c r="B67" s="263"/>
      <c r="C67" s="263"/>
    </row>
    <row r="68" spans="2:3">
      <c r="B68" s="263"/>
      <c r="C68" s="263"/>
    </row>
    <row r="69" spans="2:3">
      <c r="B69" s="263"/>
      <c r="C69" s="263"/>
    </row>
    <row r="70" spans="2:3">
      <c r="B70" s="263"/>
      <c r="C70" s="263"/>
    </row>
    <row r="71" spans="2:3">
      <c r="B71" s="263"/>
      <c r="C71" s="263"/>
    </row>
    <row r="72" spans="2:3">
      <c r="B72" s="263"/>
      <c r="C72" s="263"/>
    </row>
    <row r="73" spans="2:3">
      <c r="B73" s="263"/>
      <c r="C73" s="263"/>
    </row>
    <row r="74" spans="2:3">
      <c r="B74" s="263"/>
      <c r="C74" s="263"/>
    </row>
    <row r="75" spans="2:3">
      <c r="B75" s="263"/>
      <c r="C75" s="263"/>
    </row>
  </sheetData>
  <sheetProtection algorithmName="SHA-512" hashValue="vOSQ0uHOCLUoqcXGgrA5tdY5q9TC8DT+x3kBmdTq/muT1onuwp0OnXlK1Ffyu+ennTtWR18DfQFCj5rWTzOzCw==" saltValue="GBitj4n84B01vrtWh75RlA==" spinCount="100000" sheet="1" formatRows="0" selectLockedCells="1"/>
  <mergeCells count="62">
    <mergeCell ref="L2:X2"/>
    <mergeCell ref="B53:AC59"/>
    <mergeCell ref="B4:D4"/>
    <mergeCell ref="Y3:AB3"/>
    <mergeCell ref="Y4:AB4"/>
    <mergeCell ref="S6:U6"/>
    <mergeCell ref="Y7:AF7"/>
    <mergeCell ref="E4:K4"/>
    <mergeCell ref="E5:K5"/>
    <mergeCell ref="O5:Q5"/>
    <mergeCell ref="O4:Q4"/>
    <mergeCell ref="E7:K7"/>
    <mergeCell ref="E6:K6"/>
    <mergeCell ref="AC3:AF3"/>
    <mergeCell ref="AC4:AF4"/>
    <mergeCell ref="AC5:AF5"/>
    <mergeCell ref="Q9:AC9"/>
    <mergeCell ref="D10:I10"/>
    <mergeCell ref="J10:L10"/>
    <mergeCell ref="M10:O10"/>
    <mergeCell ref="Z10:AB10"/>
    <mergeCell ref="P10:P11"/>
    <mergeCell ref="AE16:AE17"/>
    <mergeCell ref="AF16:AF17"/>
    <mergeCell ref="Q10:V10"/>
    <mergeCell ref="W10:Y10"/>
    <mergeCell ref="AC10:AC11"/>
    <mergeCell ref="AF10:AF11"/>
    <mergeCell ref="AE12:AE13"/>
    <mergeCell ref="AF12:AF13"/>
    <mergeCell ref="AE14:AE15"/>
    <mergeCell ref="AF14:AF15"/>
    <mergeCell ref="AE18:AE19"/>
    <mergeCell ref="AF18:AF19"/>
    <mergeCell ref="AE20:AE21"/>
    <mergeCell ref="AF20:AF21"/>
    <mergeCell ref="AE22:AE23"/>
    <mergeCell ref="AF22:AF23"/>
    <mergeCell ref="AE30:AE31"/>
    <mergeCell ref="AF30:AF31"/>
    <mergeCell ref="AE24:AE25"/>
    <mergeCell ref="AF24:AF25"/>
    <mergeCell ref="AE26:AE27"/>
    <mergeCell ref="AF26:AF27"/>
    <mergeCell ref="AE28:AE29"/>
    <mergeCell ref="AF28:AF29"/>
    <mergeCell ref="B5:D5"/>
    <mergeCell ref="B73:C73"/>
    <mergeCell ref="B74:C74"/>
    <mergeCell ref="B75:C75"/>
    <mergeCell ref="B52:AC52"/>
    <mergeCell ref="B68:C68"/>
    <mergeCell ref="B69:C69"/>
    <mergeCell ref="B70:C70"/>
    <mergeCell ref="B71:C71"/>
    <mergeCell ref="B72:C72"/>
    <mergeCell ref="B64:C64"/>
    <mergeCell ref="B63:C63"/>
    <mergeCell ref="B65:C65"/>
    <mergeCell ref="B66:C66"/>
    <mergeCell ref="B67:C67"/>
    <mergeCell ref="D9:P9"/>
  </mergeCells>
  <phoneticPr fontId="2"/>
  <conditionalFormatting sqref="E5">
    <cfRule type="expression" dxfId="9" priority="1">
      <formula>$E$4="⑥実証実験"</formula>
    </cfRule>
  </conditionalFormatting>
  <dataValidations count="6">
    <dataValidation type="list" allowBlank="1" showInputMessage="1" showErrorMessage="1" sqref="E4:K4" xr:uid="{00000000-0002-0000-0000-000000000000}">
      <formula1>事業名</formula1>
    </dataValidation>
    <dataValidation type="list" allowBlank="1" showInputMessage="1" showErrorMessage="1" sqref="C12" xr:uid="{00000000-0002-0000-0000-000001000000}">
      <formula1>曜日</formula1>
    </dataValidation>
    <dataValidation type="time" operator="greaterThanOrEqual" allowBlank="1" showInputMessage="1" showErrorMessage="1" errorTitle="時刻で入力してください" error="「hh:mm」形式で、半角・24時間表記で入力してください。" sqref="D12:D42 F12:F42 K12:K42 Q12:Q42 S12:S42 X12:X42" xr:uid="{00000000-0002-0000-0000-000002000000}">
      <formula1>0</formula1>
    </dataValidation>
    <dataValidation type="decimal" operator="greaterThanOrEqual" allowBlank="1" showInputMessage="1" showErrorMessage="1" errorTitle="入力が誤っております" error="半角数字で入力してください" sqref="N48 AA48" xr:uid="{00000000-0002-0000-0000-000003000000}">
      <formula1>0</formula1>
    </dataValidation>
    <dataValidation type="list" allowBlank="1" showInputMessage="1" showErrorMessage="1" sqref="E5:K5" xr:uid="{00000000-0002-0000-0000-000004000000}">
      <formula1>補助対象事業</formula1>
    </dataValidation>
    <dataValidation type="date" operator="lessThanOrEqual" allowBlank="1" showInputMessage="1" showErrorMessage="1" errorTitle="入力内容をご確認ください" error="・「事業期間」は半角・西暦年月日（yyyy/mm/dd）でご入力ください_x000a_・入力可能な日は「2024/2/29」までです" sqref="E6:K7" xr:uid="{00000000-0002-0000-0000-000005000000}">
      <formula1>45351</formula1>
    </dataValidation>
  </dataValidations>
  <pageMargins left="0.78740157480314965" right="0.51181102362204722" top="0.78740157480314965" bottom="0.39370078740157483" header="0.51181102362204722" footer="0.51181102362204722"/>
  <pageSetup paperSize="9" scale="49"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FF00"/>
  </sheetPr>
  <dimension ref="B1:X65"/>
  <sheetViews>
    <sheetView showGridLines="0" view="pageBreakPreview" zoomScale="80" zoomScaleNormal="80" zoomScaleSheetLayoutView="80" workbookViewId="0">
      <selection activeCell="H23" sqref="H23"/>
    </sheetView>
  </sheetViews>
  <sheetFormatPr baseColWidth="10" defaultColWidth="9" defaultRowHeight="14"/>
  <cols>
    <col min="1" max="1" width="2.5" style="40" customWidth="1"/>
    <col min="2" max="2" width="13.33203125" style="40" customWidth="1"/>
    <col min="3" max="3" width="2.1640625" style="40" customWidth="1"/>
    <col min="4" max="6" width="8.33203125" style="40" customWidth="1"/>
    <col min="7" max="7" width="8.83203125" style="40" customWidth="1"/>
    <col min="8" max="9" width="5.6640625" style="40" customWidth="1"/>
    <col min="10" max="10" width="15.6640625" style="40" customWidth="1"/>
    <col min="11" max="11" width="19.5" style="40" customWidth="1"/>
    <col min="12" max="12" width="16.5" style="40" customWidth="1"/>
    <col min="13" max="13" width="8.5" style="40" customWidth="1"/>
    <col min="14" max="14" width="16.33203125" style="40" customWidth="1"/>
    <col min="15" max="15" width="5.6640625" style="40" customWidth="1"/>
    <col min="16" max="17" width="17.1640625" style="40" customWidth="1"/>
    <col min="18" max="18" width="51.5" style="40" customWidth="1"/>
    <col min="19" max="19" width="16.33203125" style="40" customWidth="1"/>
    <col min="20" max="20" width="5.6640625" style="40" customWidth="1"/>
    <col min="21" max="23" width="9" style="40"/>
    <col min="24" max="24" width="78" style="40" customWidth="1"/>
    <col min="25" max="16384" width="9" style="40"/>
  </cols>
  <sheetData>
    <row r="1" spans="2:24" s="10" customFormat="1"/>
    <row r="2" spans="2:24" s="10" customFormat="1" ht="21" customHeight="1">
      <c r="B2" s="10" t="s">
        <v>56</v>
      </c>
      <c r="J2" s="317" t="s">
        <v>57</v>
      </c>
      <c r="K2" s="317"/>
      <c r="L2" s="317"/>
      <c r="M2" s="317"/>
      <c r="N2" s="317"/>
      <c r="Q2" s="96"/>
      <c r="R2" s="96"/>
      <c r="S2" s="40"/>
      <c r="T2" s="40"/>
    </row>
    <row r="3" spans="2:24" s="10" customFormat="1" ht="14.25" customHeight="1">
      <c r="B3" s="4" t="s">
        <v>58</v>
      </c>
      <c r="C3" s="4"/>
      <c r="D3" s="4"/>
      <c r="E3" s="316"/>
      <c r="F3" s="316"/>
      <c r="G3" s="316"/>
      <c r="H3" s="316"/>
      <c r="P3" s="146" t="s">
        <v>2</v>
      </c>
      <c r="Q3" s="273"/>
      <c r="R3" s="273"/>
      <c r="T3" s="40"/>
      <c r="U3" s="40"/>
    </row>
    <row r="4" spans="2:24" s="10" customFormat="1" ht="17.25" customHeight="1">
      <c r="B4" s="4" t="s">
        <v>3</v>
      </c>
      <c r="C4" s="4"/>
      <c r="D4" s="4"/>
      <c r="E4" s="315" t="s">
        <v>4</v>
      </c>
      <c r="F4" s="315"/>
      <c r="G4" s="315"/>
      <c r="H4" s="315"/>
      <c r="J4" s="146" t="s">
        <v>5</v>
      </c>
      <c r="K4" s="273"/>
      <c r="L4" s="273"/>
      <c r="M4" s="273"/>
      <c r="N4" s="86"/>
      <c r="P4" s="147" t="s">
        <v>59</v>
      </c>
      <c r="Q4" s="332"/>
      <c r="R4" s="332"/>
      <c r="T4" s="40"/>
      <c r="U4" s="40"/>
    </row>
    <row r="5" spans="2:24" s="10" customFormat="1" ht="17.25" customHeight="1">
      <c r="B5" s="7" t="s">
        <v>7</v>
      </c>
      <c r="C5" s="6"/>
      <c r="D5" s="6"/>
      <c r="E5" s="314"/>
      <c r="F5" s="314"/>
      <c r="G5" s="314"/>
      <c r="H5" s="314"/>
      <c r="J5" s="19" t="s">
        <v>8</v>
      </c>
      <c r="K5" s="332"/>
      <c r="L5" s="332"/>
      <c r="M5" s="332"/>
      <c r="N5" s="86"/>
      <c r="P5" s="148" t="s">
        <v>8</v>
      </c>
      <c r="Q5" s="308"/>
      <c r="R5" s="308"/>
      <c r="T5" s="40"/>
      <c r="U5" s="40"/>
    </row>
    <row r="6" spans="2:24" s="10" customFormat="1" ht="17.25" customHeight="1">
      <c r="E6" s="40"/>
      <c r="F6" s="40"/>
      <c r="G6" s="40"/>
      <c r="H6" s="40"/>
      <c r="I6" s="40"/>
      <c r="J6" s="40"/>
      <c r="K6" s="40"/>
      <c r="T6" s="40"/>
      <c r="U6" s="40"/>
    </row>
    <row r="7" spans="2:24" s="10" customFormat="1">
      <c r="B7" s="149" t="s">
        <v>60</v>
      </c>
      <c r="C7" s="150"/>
      <c r="D7" s="150"/>
      <c r="E7" s="150"/>
      <c r="F7" s="150"/>
      <c r="G7" s="151"/>
      <c r="L7" s="40"/>
      <c r="M7" s="40"/>
      <c r="N7" s="40"/>
      <c r="O7" s="152" t="s">
        <v>61</v>
      </c>
      <c r="P7" s="153"/>
      <c r="Q7" s="153"/>
      <c r="R7" s="154"/>
      <c r="S7" s="40"/>
      <c r="T7" s="40"/>
      <c r="U7" s="40"/>
    </row>
    <row r="8" spans="2:24">
      <c r="B8" s="155" t="s">
        <v>62</v>
      </c>
      <c r="C8" s="156" t="s">
        <v>63</v>
      </c>
      <c r="D8" s="156"/>
      <c r="E8" s="320">
        <f t="shared" ref="E8:E14" si="0">SUMIF($H:$H,$B8,$L:$L)</f>
        <v>0</v>
      </c>
      <c r="F8" s="320"/>
      <c r="G8" s="157" t="s">
        <v>52</v>
      </c>
      <c r="O8" s="323"/>
      <c r="P8" s="324"/>
      <c r="Q8" s="324"/>
      <c r="R8" s="325"/>
      <c r="W8" s="10"/>
      <c r="X8" s="10"/>
    </row>
    <row r="9" spans="2:24">
      <c r="B9" s="158" t="s">
        <v>64</v>
      </c>
      <c r="C9" s="40" t="s">
        <v>63</v>
      </c>
      <c r="E9" s="321">
        <f t="shared" si="0"/>
        <v>0</v>
      </c>
      <c r="F9" s="321"/>
      <c r="G9" s="159" t="s">
        <v>52</v>
      </c>
      <c r="O9" s="326"/>
      <c r="P9" s="327"/>
      <c r="Q9" s="327"/>
      <c r="R9" s="328"/>
      <c r="W9" s="10"/>
      <c r="X9" s="10"/>
    </row>
    <row r="10" spans="2:24">
      <c r="B10" s="158" t="s">
        <v>65</v>
      </c>
      <c r="C10" s="40" t="s">
        <v>63</v>
      </c>
      <c r="E10" s="321">
        <f t="shared" si="0"/>
        <v>0</v>
      </c>
      <c r="F10" s="321"/>
      <c r="G10" s="159" t="s">
        <v>52</v>
      </c>
      <c r="O10" s="326"/>
      <c r="P10" s="327"/>
      <c r="Q10" s="327"/>
      <c r="R10" s="328"/>
      <c r="W10" s="10"/>
      <c r="X10" s="10"/>
    </row>
    <row r="11" spans="2:24">
      <c r="B11" s="158" t="s">
        <v>66</v>
      </c>
      <c r="C11" s="40" t="s">
        <v>63</v>
      </c>
      <c r="E11" s="321">
        <f t="shared" si="0"/>
        <v>0</v>
      </c>
      <c r="F11" s="321"/>
      <c r="G11" s="159" t="s">
        <v>52</v>
      </c>
      <c r="O11" s="326"/>
      <c r="P11" s="327"/>
      <c r="Q11" s="327"/>
      <c r="R11" s="328"/>
      <c r="W11" s="10"/>
      <c r="X11" s="10"/>
    </row>
    <row r="12" spans="2:24">
      <c r="B12" s="158" t="s">
        <v>67</v>
      </c>
      <c r="C12" s="40" t="s">
        <v>63</v>
      </c>
      <c r="E12" s="321">
        <f t="shared" si="0"/>
        <v>0</v>
      </c>
      <c r="F12" s="321"/>
      <c r="G12" s="159" t="s">
        <v>52</v>
      </c>
      <c r="O12" s="326"/>
      <c r="P12" s="327"/>
      <c r="Q12" s="327"/>
      <c r="R12" s="328"/>
      <c r="W12" s="2"/>
      <c r="X12" s="35"/>
    </row>
    <row r="13" spans="2:24">
      <c r="B13" s="158" t="s">
        <v>68</v>
      </c>
      <c r="C13" s="40" t="s">
        <v>63</v>
      </c>
      <c r="E13" s="321">
        <f t="shared" si="0"/>
        <v>0</v>
      </c>
      <c r="F13" s="321"/>
      <c r="G13" s="159" t="s">
        <v>52</v>
      </c>
      <c r="O13" s="326"/>
      <c r="P13" s="327"/>
      <c r="Q13" s="327"/>
      <c r="R13" s="328"/>
      <c r="W13" s="2"/>
      <c r="X13" s="35"/>
    </row>
    <row r="14" spans="2:24">
      <c r="B14" s="158" t="s">
        <v>69</v>
      </c>
      <c r="C14" s="40" t="s">
        <v>63</v>
      </c>
      <c r="E14" s="321">
        <f t="shared" si="0"/>
        <v>0</v>
      </c>
      <c r="F14" s="321"/>
      <c r="G14" s="159" t="s">
        <v>52</v>
      </c>
      <c r="O14" s="326"/>
      <c r="P14" s="327"/>
      <c r="Q14" s="327"/>
      <c r="R14" s="328"/>
      <c r="W14" s="2"/>
      <c r="X14" s="35"/>
    </row>
    <row r="15" spans="2:24">
      <c r="B15" s="158" t="s">
        <v>70</v>
      </c>
      <c r="C15" s="40" t="s">
        <v>63</v>
      </c>
      <c r="E15" s="321">
        <f>SUM($N$23:$N$53)</f>
        <v>0</v>
      </c>
      <c r="F15" s="321"/>
      <c r="G15" s="159" t="s">
        <v>52</v>
      </c>
      <c r="O15" s="326"/>
      <c r="P15" s="327"/>
      <c r="Q15" s="327"/>
      <c r="R15" s="328"/>
      <c r="W15" s="2"/>
      <c r="X15" s="35"/>
    </row>
    <row r="16" spans="2:24">
      <c r="B16" s="160" t="s">
        <v>71</v>
      </c>
      <c r="C16" s="161" t="s">
        <v>63</v>
      </c>
      <c r="D16" s="161"/>
      <c r="E16" s="322">
        <f>SUM($P$23:$P$53)</f>
        <v>0</v>
      </c>
      <c r="F16" s="322"/>
      <c r="G16" s="162" t="s">
        <v>52</v>
      </c>
      <c r="O16" s="326"/>
      <c r="P16" s="327"/>
      <c r="Q16" s="327"/>
      <c r="R16" s="328"/>
      <c r="W16" s="2"/>
      <c r="X16" s="35"/>
    </row>
    <row r="17" spans="2:24">
      <c r="B17" s="160"/>
      <c r="C17" s="161" t="s">
        <v>72</v>
      </c>
      <c r="D17" s="161"/>
      <c r="E17" s="322">
        <f>SUM(F8:F16)</f>
        <v>0</v>
      </c>
      <c r="F17" s="322"/>
      <c r="G17" s="162" t="s">
        <v>52</v>
      </c>
      <c r="O17" s="329"/>
      <c r="P17" s="330"/>
      <c r="Q17" s="330"/>
      <c r="R17" s="331"/>
      <c r="W17" s="2"/>
      <c r="X17" s="35"/>
    </row>
    <row r="18" spans="2:24">
      <c r="W18" s="2"/>
      <c r="X18" s="35"/>
    </row>
    <row r="19" spans="2:24">
      <c r="W19" s="2"/>
      <c r="X19" s="35"/>
    </row>
    <row r="20" spans="2:24">
      <c r="W20" s="2"/>
      <c r="X20" s="35"/>
    </row>
    <row r="21" spans="2:24" ht="13.5" customHeight="1">
      <c r="B21" s="318" t="s">
        <v>73</v>
      </c>
      <c r="C21" s="41"/>
      <c r="D21" s="311" t="s">
        <v>74</v>
      </c>
      <c r="E21" s="311" t="s">
        <v>75</v>
      </c>
      <c r="F21" s="311" t="s">
        <v>76</v>
      </c>
      <c r="G21" s="311" t="s">
        <v>77</v>
      </c>
      <c r="H21" s="311" t="s">
        <v>78</v>
      </c>
      <c r="I21" s="163" t="s">
        <v>79</v>
      </c>
      <c r="J21" s="311" t="s">
        <v>80</v>
      </c>
      <c r="K21" s="311" t="s">
        <v>81</v>
      </c>
      <c r="L21" s="163" t="s">
        <v>82</v>
      </c>
      <c r="M21" s="311" t="s">
        <v>70</v>
      </c>
      <c r="N21" s="311"/>
      <c r="O21" s="311" t="s">
        <v>71</v>
      </c>
      <c r="P21" s="311"/>
      <c r="Q21" s="311" t="s">
        <v>83</v>
      </c>
      <c r="R21" s="312" t="s">
        <v>84</v>
      </c>
      <c r="S21" s="41"/>
      <c r="W21" s="2"/>
      <c r="X21" s="35"/>
    </row>
    <row r="22" spans="2:24" s="41" customFormat="1">
      <c r="B22" s="319"/>
      <c r="D22" s="311"/>
      <c r="E22" s="311"/>
      <c r="F22" s="311"/>
      <c r="G22" s="311"/>
      <c r="H22" s="311"/>
      <c r="I22" s="164" t="s">
        <v>85</v>
      </c>
      <c r="J22" s="311"/>
      <c r="K22" s="311"/>
      <c r="L22" s="164" t="s">
        <v>86</v>
      </c>
      <c r="M22" s="165" t="s">
        <v>87</v>
      </c>
      <c r="N22" s="165" t="s">
        <v>86</v>
      </c>
      <c r="O22" s="165" t="s">
        <v>88</v>
      </c>
      <c r="P22" s="165" t="s">
        <v>86</v>
      </c>
      <c r="Q22" s="311"/>
      <c r="R22" s="313"/>
      <c r="W22" s="10"/>
      <c r="X22" s="35"/>
    </row>
    <row r="23" spans="2:24" s="41" customFormat="1">
      <c r="B23" s="37"/>
      <c r="C23" s="40"/>
      <c r="D23" s="166">
        <v>1</v>
      </c>
      <c r="E23" s="38"/>
      <c r="F23" s="88"/>
      <c r="G23" s="88"/>
      <c r="H23" s="38"/>
      <c r="I23" s="37"/>
      <c r="J23" s="38"/>
      <c r="K23" s="38"/>
      <c r="L23" s="39"/>
      <c r="M23" s="38"/>
      <c r="N23" s="38"/>
      <c r="O23" s="38"/>
      <c r="P23" s="38"/>
      <c r="Q23" s="173"/>
      <c r="R23" s="170"/>
      <c r="S23" s="40"/>
      <c r="W23" s="10"/>
      <c r="X23" s="35"/>
    </row>
    <row r="24" spans="2:24">
      <c r="B24" s="37"/>
      <c r="D24" s="166">
        <f>D23+1</f>
        <v>2</v>
      </c>
      <c r="E24" s="38"/>
      <c r="F24" s="88"/>
      <c r="G24" s="88"/>
      <c r="H24" s="38"/>
      <c r="I24" s="37"/>
      <c r="J24" s="38"/>
      <c r="K24" s="38"/>
      <c r="L24" s="39"/>
      <c r="M24" s="38"/>
      <c r="N24" s="38"/>
      <c r="O24" s="38"/>
      <c r="P24" s="38"/>
      <c r="Q24" s="173"/>
      <c r="R24" s="170"/>
      <c r="W24" s="10"/>
      <c r="X24" s="35"/>
    </row>
    <row r="25" spans="2:24">
      <c r="B25" s="37"/>
      <c r="D25" s="166">
        <f t="shared" ref="D25:D53" si="1">D24+1</f>
        <v>3</v>
      </c>
      <c r="E25" s="38"/>
      <c r="F25" s="88"/>
      <c r="G25" s="88"/>
      <c r="H25" s="38"/>
      <c r="I25" s="37"/>
      <c r="J25" s="38"/>
      <c r="K25" s="38"/>
      <c r="L25" s="39"/>
      <c r="M25" s="38"/>
      <c r="N25" s="38"/>
      <c r="O25" s="38"/>
      <c r="P25" s="38"/>
      <c r="Q25" s="173"/>
      <c r="R25" s="170"/>
      <c r="W25" s="10"/>
      <c r="X25" s="35"/>
    </row>
    <row r="26" spans="2:24">
      <c r="B26" s="37"/>
      <c r="D26" s="166">
        <f t="shared" si="1"/>
        <v>4</v>
      </c>
      <c r="E26" s="38"/>
      <c r="F26" s="88"/>
      <c r="G26" s="88"/>
      <c r="H26" s="38"/>
      <c r="I26" s="37"/>
      <c r="J26" s="38"/>
      <c r="K26" s="38"/>
      <c r="L26" s="39"/>
      <c r="M26" s="38"/>
      <c r="N26" s="38"/>
      <c r="O26" s="38"/>
      <c r="P26" s="38"/>
      <c r="Q26" s="173"/>
      <c r="R26" s="170"/>
      <c r="W26" s="10"/>
      <c r="X26" s="35"/>
    </row>
    <row r="27" spans="2:24">
      <c r="B27" s="37"/>
      <c r="D27" s="166">
        <f t="shared" si="1"/>
        <v>5</v>
      </c>
      <c r="E27" s="38"/>
      <c r="F27" s="88"/>
      <c r="G27" s="88"/>
      <c r="H27" s="38"/>
      <c r="I27" s="37"/>
      <c r="J27" s="38"/>
      <c r="K27" s="38"/>
      <c r="L27" s="39"/>
      <c r="M27" s="38"/>
      <c r="N27" s="38"/>
      <c r="O27" s="38"/>
      <c r="P27" s="38"/>
      <c r="Q27" s="173"/>
      <c r="R27" s="170"/>
      <c r="W27" s="10"/>
      <c r="X27" s="35"/>
    </row>
    <row r="28" spans="2:24">
      <c r="B28" s="37"/>
      <c r="D28" s="166">
        <f t="shared" si="1"/>
        <v>6</v>
      </c>
      <c r="E28" s="38"/>
      <c r="F28" s="88"/>
      <c r="G28" s="88"/>
      <c r="H28" s="38"/>
      <c r="I28" s="37"/>
      <c r="J28" s="38"/>
      <c r="K28" s="38"/>
      <c r="L28" s="39"/>
      <c r="M28" s="38"/>
      <c r="N28" s="38"/>
      <c r="O28" s="38"/>
      <c r="P28" s="38"/>
      <c r="Q28" s="173"/>
      <c r="R28" s="170"/>
      <c r="W28" s="10"/>
      <c r="X28" s="35"/>
    </row>
    <row r="29" spans="2:24">
      <c r="B29" s="37"/>
      <c r="D29" s="166">
        <f t="shared" si="1"/>
        <v>7</v>
      </c>
      <c r="E29" s="38"/>
      <c r="F29" s="88"/>
      <c r="G29" s="88"/>
      <c r="H29" s="38"/>
      <c r="I29" s="37"/>
      <c r="J29" s="38"/>
      <c r="K29" s="38"/>
      <c r="L29" s="39"/>
      <c r="M29" s="38"/>
      <c r="N29" s="38"/>
      <c r="O29" s="38"/>
      <c r="P29" s="38"/>
      <c r="Q29" s="173"/>
      <c r="R29" s="170"/>
    </row>
    <row r="30" spans="2:24">
      <c r="B30" s="37"/>
      <c r="D30" s="166">
        <f t="shared" si="1"/>
        <v>8</v>
      </c>
      <c r="E30" s="38"/>
      <c r="F30" s="88"/>
      <c r="G30" s="88"/>
      <c r="H30" s="38"/>
      <c r="I30" s="37"/>
      <c r="J30" s="38"/>
      <c r="K30" s="38"/>
      <c r="L30" s="39"/>
      <c r="M30" s="38"/>
      <c r="N30" s="38"/>
      <c r="O30" s="38"/>
      <c r="P30" s="38"/>
      <c r="Q30" s="173"/>
      <c r="R30" s="170"/>
    </row>
    <row r="31" spans="2:24">
      <c r="B31" s="37"/>
      <c r="D31" s="166">
        <f t="shared" si="1"/>
        <v>9</v>
      </c>
      <c r="E31" s="38"/>
      <c r="F31" s="88"/>
      <c r="G31" s="88"/>
      <c r="H31" s="38"/>
      <c r="I31" s="37"/>
      <c r="J31" s="38"/>
      <c r="K31" s="38"/>
      <c r="L31" s="39"/>
      <c r="M31" s="38"/>
      <c r="N31" s="38"/>
      <c r="O31" s="38"/>
      <c r="P31" s="38"/>
      <c r="Q31" s="173"/>
      <c r="R31" s="170"/>
    </row>
    <row r="32" spans="2:24">
      <c r="B32" s="37"/>
      <c r="D32" s="166">
        <f t="shared" si="1"/>
        <v>10</v>
      </c>
      <c r="E32" s="38"/>
      <c r="F32" s="88"/>
      <c r="G32" s="88"/>
      <c r="H32" s="38"/>
      <c r="I32" s="37"/>
      <c r="J32" s="38"/>
      <c r="K32" s="38"/>
      <c r="L32" s="39"/>
      <c r="M32" s="38"/>
      <c r="N32" s="38"/>
      <c r="O32" s="38"/>
      <c r="P32" s="38"/>
      <c r="Q32" s="173"/>
      <c r="R32" s="170"/>
    </row>
    <row r="33" spans="2:18">
      <c r="B33" s="37"/>
      <c r="D33" s="166">
        <f t="shared" si="1"/>
        <v>11</v>
      </c>
      <c r="E33" s="38"/>
      <c r="F33" s="88"/>
      <c r="G33" s="88"/>
      <c r="H33" s="38"/>
      <c r="I33" s="37"/>
      <c r="J33" s="38"/>
      <c r="K33" s="38"/>
      <c r="L33" s="39"/>
      <c r="M33" s="38"/>
      <c r="N33" s="38"/>
      <c r="O33" s="38"/>
      <c r="P33" s="38"/>
      <c r="Q33" s="173"/>
      <c r="R33" s="170"/>
    </row>
    <row r="34" spans="2:18">
      <c r="B34" s="37"/>
      <c r="D34" s="166">
        <f t="shared" si="1"/>
        <v>12</v>
      </c>
      <c r="E34" s="38"/>
      <c r="F34" s="88"/>
      <c r="G34" s="88"/>
      <c r="H34" s="38"/>
      <c r="I34" s="37"/>
      <c r="J34" s="38"/>
      <c r="K34" s="38"/>
      <c r="L34" s="39"/>
      <c r="M34" s="38"/>
      <c r="N34" s="38"/>
      <c r="O34" s="38"/>
      <c r="P34" s="38"/>
      <c r="Q34" s="173"/>
      <c r="R34" s="170"/>
    </row>
    <row r="35" spans="2:18">
      <c r="B35" s="37"/>
      <c r="D35" s="166">
        <f t="shared" si="1"/>
        <v>13</v>
      </c>
      <c r="E35" s="38"/>
      <c r="F35" s="88"/>
      <c r="G35" s="88"/>
      <c r="H35" s="38"/>
      <c r="I35" s="37"/>
      <c r="J35" s="38"/>
      <c r="K35" s="38"/>
      <c r="L35" s="39"/>
      <c r="M35" s="38"/>
      <c r="N35" s="38"/>
      <c r="O35" s="38"/>
      <c r="P35" s="38"/>
      <c r="Q35" s="173"/>
      <c r="R35" s="170"/>
    </row>
    <row r="36" spans="2:18">
      <c r="B36" s="37"/>
      <c r="D36" s="166">
        <f t="shared" si="1"/>
        <v>14</v>
      </c>
      <c r="E36" s="38"/>
      <c r="F36" s="88"/>
      <c r="G36" s="88"/>
      <c r="H36" s="38"/>
      <c r="I36" s="37"/>
      <c r="J36" s="38"/>
      <c r="K36" s="38"/>
      <c r="L36" s="39"/>
      <c r="M36" s="38"/>
      <c r="N36" s="38"/>
      <c r="O36" s="38"/>
      <c r="P36" s="38"/>
      <c r="Q36" s="173"/>
      <c r="R36" s="170"/>
    </row>
    <row r="37" spans="2:18">
      <c r="B37" s="37"/>
      <c r="D37" s="166">
        <f t="shared" si="1"/>
        <v>15</v>
      </c>
      <c r="E37" s="38"/>
      <c r="F37" s="88"/>
      <c r="G37" s="88"/>
      <c r="H37" s="38"/>
      <c r="I37" s="37"/>
      <c r="J37" s="38"/>
      <c r="K37" s="38"/>
      <c r="L37" s="39"/>
      <c r="M37" s="38"/>
      <c r="N37" s="38"/>
      <c r="O37" s="38"/>
      <c r="P37" s="38"/>
      <c r="Q37" s="173"/>
      <c r="R37" s="170"/>
    </row>
    <row r="38" spans="2:18">
      <c r="B38" s="37"/>
      <c r="D38" s="166">
        <f t="shared" si="1"/>
        <v>16</v>
      </c>
      <c r="E38" s="38"/>
      <c r="F38" s="88"/>
      <c r="G38" s="88"/>
      <c r="H38" s="38"/>
      <c r="I38" s="37"/>
      <c r="J38" s="38"/>
      <c r="K38" s="38"/>
      <c r="L38" s="39"/>
      <c r="M38" s="38"/>
      <c r="N38" s="38"/>
      <c r="O38" s="38"/>
      <c r="P38" s="38"/>
      <c r="Q38" s="173"/>
      <c r="R38" s="170"/>
    </row>
    <row r="39" spans="2:18">
      <c r="B39" s="37"/>
      <c r="D39" s="166">
        <f t="shared" si="1"/>
        <v>17</v>
      </c>
      <c r="E39" s="38"/>
      <c r="F39" s="88"/>
      <c r="G39" s="88"/>
      <c r="H39" s="38"/>
      <c r="I39" s="37"/>
      <c r="J39" s="38"/>
      <c r="K39" s="38"/>
      <c r="L39" s="39"/>
      <c r="M39" s="38"/>
      <c r="N39" s="38"/>
      <c r="O39" s="38"/>
      <c r="P39" s="38"/>
      <c r="Q39" s="173"/>
      <c r="R39" s="170"/>
    </row>
    <row r="40" spans="2:18">
      <c r="B40" s="37"/>
      <c r="D40" s="166">
        <f t="shared" si="1"/>
        <v>18</v>
      </c>
      <c r="E40" s="38"/>
      <c r="F40" s="88"/>
      <c r="G40" s="88"/>
      <c r="H40" s="38"/>
      <c r="I40" s="37"/>
      <c r="J40" s="38"/>
      <c r="K40" s="38"/>
      <c r="L40" s="39"/>
      <c r="M40" s="38"/>
      <c r="N40" s="38"/>
      <c r="O40" s="38"/>
      <c r="P40" s="38"/>
      <c r="Q40" s="173"/>
      <c r="R40" s="170"/>
    </row>
    <row r="41" spans="2:18">
      <c r="B41" s="37"/>
      <c r="D41" s="166">
        <f t="shared" si="1"/>
        <v>19</v>
      </c>
      <c r="E41" s="38"/>
      <c r="F41" s="88"/>
      <c r="G41" s="88"/>
      <c r="H41" s="38"/>
      <c r="I41" s="37"/>
      <c r="J41" s="38"/>
      <c r="K41" s="38"/>
      <c r="L41" s="39"/>
      <c r="M41" s="38"/>
      <c r="N41" s="38"/>
      <c r="O41" s="38"/>
      <c r="P41" s="38"/>
      <c r="Q41" s="173"/>
      <c r="R41" s="170"/>
    </row>
    <row r="42" spans="2:18">
      <c r="B42" s="37"/>
      <c r="D42" s="166">
        <f t="shared" si="1"/>
        <v>20</v>
      </c>
      <c r="E42" s="38"/>
      <c r="F42" s="88"/>
      <c r="G42" s="88"/>
      <c r="H42" s="38"/>
      <c r="I42" s="37"/>
      <c r="J42" s="38"/>
      <c r="K42" s="38"/>
      <c r="L42" s="39"/>
      <c r="M42" s="38"/>
      <c r="N42" s="38"/>
      <c r="O42" s="38"/>
      <c r="P42" s="38"/>
      <c r="Q42" s="173"/>
      <c r="R42" s="170"/>
    </row>
    <row r="43" spans="2:18">
      <c r="B43" s="37"/>
      <c r="D43" s="166">
        <f t="shared" si="1"/>
        <v>21</v>
      </c>
      <c r="E43" s="38"/>
      <c r="F43" s="88"/>
      <c r="G43" s="88"/>
      <c r="H43" s="38"/>
      <c r="I43" s="37"/>
      <c r="J43" s="38"/>
      <c r="K43" s="38"/>
      <c r="L43" s="39"/>
      <c r="M43" s="38"/>
      <c r="N43" s="38"/>
      <c r="O43" s="38"/>
      <c r="P43" s="38"/>
      <c r="Q43" s="173"/>
      <c r="R43" s="170"/>
    </row>
    <row r="44" spans="2:18">
      <c r="B44" s="37"/>
      <c r="D44" s="166">
        <f t="shared" si="1"/>
        <v>22</v>
      </c>
      <c r="E44" s="38"/>
      <c r="F44" s="88"/>
      <c r="G44" s="88"/>
      <c r="H44" s="38"/>
      <c r="I44" s="37"/>
      <c r="J44" s="38"/>
      <c r="K44" s="38"/>
      <c r="L44" s="39"/>
      <c r="M44" s="38"/>
      <c r="N44" s="38"/>
      <c r="O44" s="38"/>
      <c r="P44" s="38"/>
      <c r="Q44" s="173"/>
      <c r="R44" s="170"/>
    </row>
    <row r="45" spans="2:18">
      <c r="B45" s="37"/>
      <c r="D45" s="166">
        <f t="shared" si="1"/>
        <v>23</v>
      </c>
      <c r="E45" s="38"/>
      <c r="F45" s="88"/>
      <c r="G45" s="88"/>
      <c r="H45" s="38"/>
      <c r="I45" s="37"/>
      <c r="J45" s="38"/>
      <c r="K45" s="38"/>
      <c r="L45" s="39"/>
      <c r="M45" s="38"/>
      <c r="N45" s="38"/>
      <c r="O45" s="38"/>
      <c r="P45" s="38"/>
      <c r="Q45" s="173"/>
      <c r="R45" s="170"/>
    </row>
    <row r="46" spans="2:18">
      <c r="B46" s="37"/>
      <c r="D46" s="166">
        <f t="shared" si="1"/>
        <v>24</v>
      </c>
      <c r="E46" s="38"/>
      <c r="F46" s="88"/>
      <c r="G46" s="88"/>
      <c r="H46" s="38"/>
      <c r="I46" s="37"/>
      <c r="J46" s="38"/>
      <c r="K46" s="38"/>
      <c r="L46" s="39"/>
      <c r="M46" s="38"/>
      <c r="N46" s="38"/>
      <c r="O46" s="38"/>
      <c r="P46" s="38"/>
      <c r="Q46" s="173"/>
      <c r="R46" s="170"/>
    </row>
    <row r="47" spans="2:18">
      <c r="B47" s="37"/>
      <c r="D47" s="166">
        <f t="shared" si="1"/>
        <v>25</v>
      </c>
      <c r="E47" s="38"/>
      <c r="F47" s="88"/>
      <c r="G47" s="88"/>
      <c r="H47" s="38"/>
      <c r="I47" s="37"/>
      <c r="J47" s="38"/>
      <c r="K47" s="38"/>
      <c r="L47" s="39"/>
      <c r="M47" s="38"/>
      <c r="N47" s="38"/>
      <c r="O47" s="38"/>
      <c r="P47" s="38"/>
      <c r="Q47" s="173"/>
      <c r="R47" s="170"/>
    </row>
    <row r="48" spans="2:18">
      <c r="B48" s="37"/>
      <c r="D48" s="166">
        <f t="shared" si="1"/>
        <v>26</v>
      </c>
      <c r="E48" s="38"/>
      <c r="F48" s="88"/>
      <c r="G48" s="88"/>
      <c r="H48" s="38"/>
      <c r="I48" s="37"/>
      <c r="J48" s="38"/>
      <c r="K48" s="38"/>
      <c r="L48" s="39"/>
      <c r="M48" s="38"/>
      <c r="N48" s="38"/>
      <c r="O48" s="38"/>
      <c r="P48" s="38"/>
      <c r="Q48" s="173"/>
      <c r="R48" s="170"/>
    </row>
    <row r="49" spans="2:18">
      <c r="B49" s="37"/>
      <c r="D49" s="166">
        <f t="shared" si="1"/>
        <v>27</v>
      </c>
      <c r="E49" s="38"/>
      <c r="F49" s="88"/>
      <c r="G49" s="88"/>
      <c r="H49" s="38"/>
      <c r="I49" s="37"/>
      <c r="J49" s="38"/>
      <c r="K49" s="38"/>
      <c r="L49" s="39"/>
      <c r="M49" s="38"/>
      <c r="N49" s="38"/>
      <c r="O49" s="38"/>
      <c r="P49" s="38"/>
      <c r="Q49" s="173"/>
      <c r="R49" s="170"/>
    </row>
    <row r="50" spans="2:18">
      <c r="B50" s="37"/>
      <c r="D50" s="166">
        <f t="shared" si="1"/>
        <v>28</v>
      </c>
      <c r="E50" s="38"/>
      <c r="F50" s="88"/>
      <c r="G50" s="88"/>
      <c r="H50" s="38"/>
      <c r="I50" s="37"/>
      <c r="J50" s="38"/>
      <c r="K50" s="38"/>
      <c r="L50" s="39"/>
      <c r="M50" s="38"/>
      <c r="N50" s="38"/>
      <c r="O50" s="38"/>
      <c r="P50" s="38"/>
      <c r="Q50" s="173"/>
      <c r="R50" s="170"/>
    </row>
    <row r="51" spans="2:18">
      <c r="B51" s="37"/>
      <c r="D51" s="166">
        <f t="shared" si="1"/>
        <v>29</v>
      </c>
      <c r="E51" s="38"/>
      <c r="F51" s="88"/>
      <c r="G51" s="88"/>
      <c r="H51" s="38"/>
      <c r="I51" s="37"/>
      <c r="J51" s="38"/>
      <c r="K51" s="38"/>
      <c r="L51" s="39"/>
      <c r="M51" s="38"/>
      <c r="N51" s="38"/>
      <c r="O51" s="38"/>
      <c r="P51" s="38"/>
      <c r="Q51" s="173"/>
      <c r="R51" s="170"/>
    </row>
    <row r="52" spans="2:18">
      <c r="B52" s="37"/>
      <c r="D52" s="166">
        <f t="shared" si="1"/>
        <v>30</v>
      </c>
      <c r="E52" s="38"/>
      <c r="F52" s="88"/>
      <c r="G52" s="88"/>
      <c r="H52" s="38"/>
      <c r="I52" s="37"/>
      <c r="J52" s="38"/>
      <c r="K52" s="38"/>
      <c r="L52" s="39"/>
      <c r="M52" s="38"/>
      <c r="N52" s="38"/>
      <c r="O52" s="38"/>
      <c r="P52" s="38"/>
      <c r="Q52" s="173"/>
      <c r="R52" s="170"/>
    </row>
    <row r="53" spans="2:18">
      <c r="B53" s="37"/>
      <c r="D53" s="166">
        <f t="shared" si="1"/>
        <v>31</v>
      </c>
      <c r="E53" s="38"/>
      <c r="F53" s="88"/>
      <c r="G53" s="88"/>
      <c r="H53" s="38"/>
      <c r="I53" s="37"/>
      <c r="J53" s="38"/>
      <c r="K53" s="38"/>
      <c r="L53" s="39"/>
      <c r="M53" s="38"/>
      <c r="N53" s="38"/>
      <c r="O53" s="38"/>
      <c r="P53" s="38"/>
      <c r="Q53" s="173"/>
      <c r="R53" s="170"/>
    </row>
    <row r="58" spans="2:18">
      <c r="B58" s="10"/>
      <c r="C58" s="10"/>
    </row>
    <row r="59" spans="2:18">
      <c r="B59" s="87"/>
      <c r="C59" s="10"/>
    </row>
    <row r="60" spans="2:18">
      <c r="B60" s="167"/>
      <c r="C60" s="10"/>
    </row>
    <row r="61" spans="2:18">
      <c r="B61" s="167"/>
      <c r="C61" s="10"/>
    </row>
    <row r="62" spans="2:18">
      <c r="B62" s="167"/>
      <c r="C62" s="10"/>
    </row>
    <row r="63" spans="2:18">
      <c r="B63" s="167"/>
    </row>
    <row r="64" spans="2:18">
      <c r="B64" s="167"/>
      <c r="C64" s="168"/>
    </row>
    <row r="65" spans="2:2">
      <c r="B65" s="169"/>
    </row>
  </sheetData>
  <sheetProtection algorithmName="SHA-512" hashValue="neoFikZFaVpUDix80Cs4rMr8vKzTYzm0NkP8r6ulOXQOEl9GAAiP7cyBXoGIhHfv91Kex3V7Cdo8aWUWWOASVg==" saltValue="4yuPdBdxbvwe2ocPEcwZIA==" spinCount="100000" sheet="1" formatRows="0" selectLockedCells="1"/>
  <mergeCells count="32">
    <mergeCell ref="O8:R17"/>
    <mergeCell ref="Q5:R5"/>
    <mergeCell ref="Q4:R4"/>
    <mergeCell ref="Q3:R3"/>
    <mergeCell ref="K5:M5"/>
    <mergeCell ref="K4:M4"/>
    <mergeCell ref="E5:H5"/>
    <mergeCell ref="E4:H4"/>
    <mergeCell ref="E3:H3"/>
    <mergeCell ref="J2:N2"/>
    <mergeCell ref="B21:B22"/>
    <mergeCell ref="E8:F8"/>
    <mergeCell ref="E9:F9"/>
    <mergeCell ref="E10:F10"/>
    <mergeCell ref="E11:F11"/>
    <mergeCell ref="E12:F12"/>
    <mergeCell ref="E13:F13"/>
    <mergeCell ref="E14:F14"/>
    <mergeCell ref="E15:F15"/>
    <mergeCell ref="E16:F16"/>
    <mergeCell ref="E17:F17"/>
    <mergeCell ref="D21:D22"/>
    <mergeCell ref="Q21:Q22"/>
    <mergeCell ref="R21:R22"/>
    <mergeCell ref="M21:N21"/>
    <mergeCell ref="J21:J22"/>
    <mergeCell ref="K21:K22"/>
    <mergeCell ref="E21:E22"/>
    <mergeCell ref="F21:F22"/>
    <mergeCell ref="G21:G22"/>
    <mergeCell ref="H21:H22"/>
    <mergeCell ref="O21:P21"/>
  </mergeCells>
  <phoneticPr fontId="2"/>
  <conditionalFormatting sqref="E5">
    <cfRule type="expression" dxfId="8" priority="1">
      <formula>$E$4="⑥実証実験"</formula>
    </cfRule>
  </conditionalFormatting>
  <dataValidations count="8">
    <dataValidation type="list" allowBlank="1" showInputMessage="1" showErrorMessage="1" sqref="E4" xr:uid="{00000000-0002-0000-0100-000000000000}">
      <formula1>事業名</formula1>
    </dataValidation>
    <dataValidation type="list" allowBlank="1" showInputMessage="1" showErrorMessage="1" sqref="E5:H5" xr:uid="{00000000-0002-0000-0100-000001000000}">
      <formula1>補助対象事業</formula1>
    </dataValidation>
    <dataValidation type="list" allowBlank="1" showInputMessage="1" showErrorMessage="1" sqref="F23:G53" xr:uid="{00000000-0002-0000-0100-000002000000}">
      <formula1>INDIRECT("_"&amp;E23)</formula1>
    </dataValidation>
    <dataValidation type="list" allowBlank="1" showInputMessage="1" showErrorMessage="1" sqref="I23:I53" xr:uid="{00000000-0002-0000-0100-000003000000}">
      <formula1>往復区分</formula1>
    </dataValidation>
    <dataValidation type="list" allowBlank="1" showInputMessage="1" showErrorMessage="1" sqref="H23:H53" xr:uid="{00000000-0002-0000-0100-000004000000}">
      <formula1>種別</formula1>
    </dataValidation>
    <dataValidation type="list" allowBlank="1" showInputMessage="1" showErrorMessage="1" sqref="B23:B53" xr:uid="{00000000-0002-0000-0100-000005000000}">
      <formula1>"✓"</formula1>
    </dataValidation>
    <dataValidation type="decimal" operator="greaterThanOrEqual" allowBlank="1" showInputMessage="1" showErrorMessage="1" sqref="L23:P53" xr:uid="{00000000-0002-0000-0100-000006000000}">
      <formula1>0</formula1>
    </dataValidation>
    <dataValidation type="list" allowBlank="1" showInputMessage="1" showErrorMessage="1" sqref="E23:E53" xr:uid="{00000000-0002-0000-0100-000007000000}">
      <formula1>"2023,2024"</formula1>
    </dataValidation>
  </dataValidations>
  <pageMargins left="0.75" right="0.75" top="1" bottom="1" header="0.5" footer="0.5"/>
  <pageSetup paperSize="9" scale="32"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B1:BF57"/>
  <sheetViews>
    <sheetView showGridLines="0" view="pageBreakPreview" zoomScale="90" zoomScaleNormal="75" zoomScaleSheetLayoutView="90" workbookViewId="0">
      <selection activeCell="D13" sqref="D13"/>
    </sheetView>
  </sheetViews>
  <sheetFormatPr baseColWidth="10" defaultColWidth="11" defaultRowHeight="14"/>
  <cols>
    <col min="1" max="1" width="1.5" style="10" customWidth="1"/>
    <col min="2" max="2" width="8.1640625" style="10" customWidth="1"/>
    <col min="3" max="3" width="3.5" style="10" customWidth="1"/>
    <col min="4" max="4" width="18.33203125" style="10" bestFit="1" customWidth="1"/>
    <col min="5" max="5" width="5" style="10" customWidth="1"/>
    <col min="6" max="6" width="18.33203125" style="10" bestFit="1" customWidth="1"/>
    <col min="7" max="7" width="1.5" style="10" customWidth="1"/>
    <col min="8" max="8" width="12.5" style="10" customWidth="1"/>
    <col min="9" max="10" width="1.5" style="10" customWidth="1"/>
    <col min="11" max="11" width="11.83203125" style="10" customWidth="1"/>
    <col min="12" max="12" width="2.5" style="10" customWidth="1"/>
    <col min="13" max="13" width="9.5" style="10" bestFit="1" customWidth="1"/>
    <col min="14" max="14" width="15.33203125" style="254" customWidth="1"/>
    <col min="15" max="15" width="17.83203125" style="254" customWidth="1"/>
    <col min="16" max="16" width="16.83203125" style="224" customWidth="1"/>
    <col min="17" max="17" width="12.6640625" style="10" customWidth="1"/>
    <col min="18" max="19" width="16.83203125" style="10" customWidth="1"/>
    <col min="20" max="21" width="12.6640625" style="10" customWidth="1"/>
    <col min="22" max="22" width="25.6640625" style="10" customWidth="1"/>
    <col min="23" max="23" width="3.5" style="10" customWidth="1"/>
    <col min="24" max="24" width="11" style="10"/>
    <col min="25" max="25" width="58.33203125" style="10" bestFit="1" customWidth="1"/>
    <col min="26" max="27" width="11" style="10"/>
    <col min="28" max="29" width="12.5" style="10" customWidth="1"/>
    <col min="30" max="33" width="19.1640625" style="10" customWidth="1"/>
    <col min="34" max="39" width="11" style="10"/>
    <col min="40" max="40" width="42.5" style="10" customWidth="1"/>
    <col min="41" max="16384" width="11" style="10"/>
  </cols>
  <sheetData>
    <row r="1" spans="2:58">
      <c r="P1" s="10"/>
    </row>
    <row r="2" spans="2:58" ht="21" customHeight="1">
      <c r="B2" s="1" t="s">
        <v>89</v>
      </c>
      <c r="C2" s="1"/>
      <c r="D2" s="95"/>
      <c r="E2" s="290" t="s">
        <v>90</v>
      </c>
      <c r="F2" s="290"/>
      <c r="G2" s="290"/>
      <c r="H2" s="290"/>
      <c r="I2" s="290"/>
      <c r="J2" s="290"/>
      <c r="K2" s="290"/>
      <c r="L2" s="290"/>
      <c r="M2" s="290"/>
      <c r="N2" s="290"/>
      <c r="O2" s="290"/>
      <c r="P2" s="290"/>
      <c r="Q2" s="290"/>
      <c r="R2" s="290"/>
      <c r="S2" s="290"/>
      <c r="T2" s="290"/>
      <c r="U2" s="290"/>
      <c r="V2" s="290"/>
      <c r="AB2" s="267"/>
      <c r="AC2" s="267"/>
      <c r="AD2" s="267"/>
      <c r="AE2" s="267"/>
      <c r="AF2" s="267"/>
      <c r="AG2" s="267"/>
    </row>
    <row r="3" spans="2:58" ht="14.25" customHeight="1">
      <c r="B3" s="2"/>
      <c r="C3" s="2"/>
      <c r="D3" s="2"/>
      <c r="E3" s="2"/>
      <c r="F3" s="2"/>
      <c r="G3" s="2"/>
      <c r="H3" s="2"/>
      <c r="I3" s="2"/>
      <c r="J3" s="2"/>
      <c r="K3" s="2"/>
      <c r="L3" s="2"/>
      <c r="M3" s="2"/>
      <c r="N3" s="99"/>
      <c r="O3" s="99"/>
      <c r="P3" s="2"/>
      <c r="Q3" s="2"/>
      <c r="AB3" s="267"/>
      <c r="AC3" s="267"/>
      <c r="AD3" s="267"/>
      <c r="AE3" s="372"/>
      <c r="AF3" s="267"/>
      <c r="AG3" s="267"/>
    </row>
    <row r="4" spans="2:58" ht="17.25" customHeight="1">
      <c r="B4" s="4" t="s">
        <v>3</v>
      </c>
      <c r="C4" s="3"/>
      <c r="D4" s="4"/>
      <c r="E4" s="373" t="s">
        <v>4</v>
      </c>
      <c r="F4" s="373"/>
      <c r="G4" s="373"/>
      <c r="H4" s="373"/>
      <c r="I4" s="373"/>
      <c r="J4" s="373"/>
      <c r="K4" s="373"/>
      <c r="L4" s="373"/>
      <c r="M4" s="373"/>
      <c r="N4" s="373"/>
      <c r="O4" s="373"/>
      <c r="P4" s="2"/>
      <c r="Q4" s="2"/>
      <c r="S4" s="178" t="s">
        <v>8</v>
      </c>
      <c r="T4" s="273"/>
      <c r="U4" s="273"/>
      <c r="V4" s="273"/>
      <c r="AB4" s="267"/>
      <c r="AC4" s="267"/>
      <c r="AD4" s="267"/>
      <c r="AE4" s="372"/>
      <c r="AF4" s="267"/>
      <c r="AG4" s="267"/>
    </row>
    <row r="5" spans="2:58" ht="17.25" customHeight="1">
      <c r="B5" s="3" t="s">
        <v>7</v>
      </c>
      <c r="C5" s="3"/>
      <c r="D5" s="6"/>
      <c r="E5" s="309"/>
      <c r="F5" s="309"/>
      <c r="G5" s="309"/>
      <c r="H5" s="309"/>
      <c r="I5" s="309"/>
      <c r="J5" s="309"/>
      <c r="K5" s="309"/>
      <c r="L5" s="309"/>
      <c r="M5" s="309"/>
      <c r="N5" s="309"/>
      <c r="O5" s="309"/>
      <c r="P5" s="2"/>
      <c r="Q5" s="2"/>
      <c r="S5" s="178" t="s">
        <v>91</v>
      </c>
      <c r="T5" s="332"/>
      <c r="U5" s="332"/>
      <c r="V5" s="332"/>
      <c r="AC5" s="60"/>
      <c r="AO5" s="60"/>
      <c r="AR5" s="61"/>
      <c r="AS5" s="61"/>
    </row>
    <row r="6" spans="2:58" ht="17.25" customHeight="1" thickBot="1">
      <c r="B6" s="2"/>
      <c r="C6" s="2"/>
      <c r="D6" s="2"/>
      <c r="E6" s="2"/>
      <c r="F6" s="2"/>
      <c r="G6" s="2"/>
      <c r="H6" s="2"/>
      <c r="I6" s="2"/>
      <c r="J6" s="2"/>
      <c r="K6" s="2"/>
      <c r="L6" s="2"/>
      <c r="M6" s="2"/>
      <c r="N6" s="99"/>
      <c r="O6" s="99"/>
      <c r="P6" s="2"/>
      <c r="Q6" s="2"/>
      <c r="AC6" s="60"/>
      <c r="AO6" s="60"/>
    </row>
    <row r="7" spans="2:58" ht="21.75" customHeight="1" thickBot="1">
      <c r="B7" s="101" t="s">
        <v>13</v>
      </c>
      <c r="C7" s="102" t="s">
        <v>14</v>
      </c>
      <c r="D7" s="351" t="s">
        <v>92</v>
      </c>
      <c r="E7" s="352"/>
      <c r="F7" s="352"/>
      <c r="G7" s="352"/>
      <c r="H7" s="352"/>
      <c r="I7" s="352"/>
      <c r="J7" s="352"/>
      <c r="K7" s="352"/>
      <c r="L7" s="352"/>
      <c r="M7" s="352"/>
      <c r="N7" s="352"/>
      <c r="O7" s="352"/>
      <c r="P7" s="352"/>
      <c r="Q7" s="352"/>
      <c r="R7" s="352"/>
      <c r="S7" s="352"/>
      <c r="T7" s="352"/>
      <c r="U7" s="352"/>
      <c r="V7" s="352"/>
      <c r="W7" s="353"/>
      <c r="AC7" s="60"/>
      <c r="AO7" s="60"/>
    </row>
    <row r="8" spans="2:58" ht="16.5" customHeight="1">
      <c r="B8" s="103"/>
      <c r="C8" s="104"/>
      <c r="D8" s="274" t="s">
        <v>19</v>
      </c>
      <c r="E8" s="284"/>
      <c r="F8" s="284"/>
      <c r="G8" s="284"/>
      <c r="H8" s="284"/>
      <c r="I8" s="284"/>
      <c r="J8" s="284"/>
      <c r="K8" s="284"/>
      <c r="L8" s="284"/>
      <c r="M8" s="277"/>
      <c r="N8" s="354" t="s">
        <v>93</v>
      </c>
      <c r="O8" s="355"/>
      <c r="P8" s="355"/>
      <c r="Q8" s="355"/>
      <c r="R8" s="355"/>
      <c r="S8" s="355"/>
      <c r="T8" s="356"/>
      <c r="U8" s="357" t="s">
        <v>94</v>
      </c>
      <c r="V8" s="281" t="s">
        <v>21</v>
      </c>
      <c r="W8" s="289"/>
      <c r="AC8" s="60"/>
      <c r="AO8" s="60"/>
      <c r="AV8" s="61"/>
      <c r="AW8" s="61"/>
      <c r="AX8" s="61"/>
      <c r="AY8" s="61"/>
      <c r="AZ8" s="61"/>
      <c r="BA8" s="61"/>
      <c r="BB8" s="61"/>
      <c r="BC8" s="61"/>
      <c r="BD8" s="61"/>
      <c r="BE8" s="61"/>
      <c r="BF8" s="61"/>
    </row>
    <row r="9" spans="2:58" ht="16.5" customHeight="1">
      <c r="B9" s="103"/>
      <c r="C9" s="104"/>
      <c r="D9" s="362" t="s">
        <v>25</v>
      </c>
      <c r="E9" s="363"/>
      <c r="F9" s="364" t="s">
        <v>26</v>
      </c>
      <c r="G9" s="207"/>
      <c r="H9" s="180" t="s">
        <v>95</v>
      </c>
      <c r="I9" s="208"/>
      <c r="J9" s="365" t="s">
        <v>27</v>
      </c>
      <c r="K9" s="363" t="s">
        <v>28</v>
      </c>
      <c r="L9" s="364" t="s">
        <v>29</v>
      </c>
      <c r="M9" s="364" t="s">
        <v>96</v>
      </c>
      <c r="N9" s="366" t="s">
        <v>97</v>
      </c>
      <c r="O9" s="367"/>
      <c r="P9" s="367"/>
      <c r="Q9" s="368"/>
      <c r="R9" s="369" t="s">
        <v>98</v>
      </c>
      <c r="S9" s="370"/>
      <c r="T9" s="371"/>
      <c r="U9" s="358"/>
      <c r="V9" s="281"/>
      <c r="W9" s="289"/>
      <c r="AC9" s="60"/>
      <c r="AE9" s="2"/>
      <c r="AF9" s="62"/>
      <c r="AG9" s="2"/>
      <c r="AO9" s="60"/>
      <c r="AV9" s="61"/>
      <c r="AW9" s="61"/>
      <c r="AX9" s="61"/>
      <c r="AY9" s="61"/>
      <c r="AZ9" s="61"/>
      <c r="BA9" s="61"/>
      <c r="BB9" s="61"/>
      <c r="BC9" s="61"/>
      <c r="BD9" s="61"/>
      <c r="BE9" s="61"/>
      <c r="BF9" s="61"/>
    </row>
    <row r="10" spans="2:58" ht="27" customHeight="1">
      <c r="B10" s="105" t="s">
        <v>24</v>
      </c>
      <c r="C10" s="104" t="s">
        <v>13</v>
      </c>
      <c r="D10" s="274"/>
      <c r="E10" s="284"/>
      <c r="F10" s="277"/>
      <c r="G10" s="207" t="s">
        <v>27</v>
      </c>
      <c r="H10" s="180" t="s">
        <v>28</v>
      </c>
      <c r="I10" s="208" t="s">
        <v>29</v>
      </c>
      <c r="J10" s="276"/>
      <c r="K10" s="284"/>
      <c r="L10" s="277"/>
      <c r="M10" s="277"/>
      <c r="N10" s="255" t="s">
        <v>99</v>
      </c>
      <c r="O10" s="255" t="s">
        <v>91</v>
      </c>
      <c r="P10" s="209" t="s">
        <v>100</v>
      </c>
      <c r="Q10" s="209" t="s">
        <v>101</v>
      </c>
      <c r="R10" s="210" t="s">
        <v>100</v>
      </c>
      <c r="S10" s="210" t="s">
        <v>102</v>
      </c>
      <c r="T10" s="209" t="s">
        <v>101</v>
      </c>
      <c r="U10" s="359"/>
      <c r="V10" s="360"/>
      <c r="W10" s="361"/>
      <c r="AB10" s="2"/>
      <c r="AC10" s="20"/>
      <c r="AD10" s="62"/>
      <c r="AE10" s="2"/>
      <c r="AF10" s="2"/>
      <c r="AG10" s="2"/>
      <c r="AM10" s="62"/>
      <c r="AO10" s="20"/>
      <c r="AV10" s="61"/>
      <c r="AW10" s="61"/>
      <c r="AX10" s="61"/>
      <c r="AY10" s="61"/>
      <c r="AZ10" s="61"/>
      <c r="BA10" s="61"/>
      <c r="BB10" s="61"/>
      <c r="BC10" s="61"/>
      <c r="BD10" s="61"/>
      <c r="BE10" s="61"/>
      <c r="BF10" s="61"/>
    </row>
    <row r="11" spans="2:58" ht="15" customHeight="1">
      <c r="B11" s="5">
        <v>1</v>
      </c>
      <c r="C11" s="11"/>
      <c r="D11" s="22"/>
      <c r="E11" s="110" t="s">
        <v>30</v>
      </c>
      <c r="F11" s="42"/>
      <c r="G11" s="111" t="s">
        <v>31</v>
      </c>
      <c r="H11" s="23"/>
      <c r="I11" s="47" t="s">
        <v>32</v>
      </c>
      <c r="J11" s="111" t="s">
        <v>31</v>
      </c>
      <c r="K11" s="27">
        <f t="shared" ref="K11:K41" si="0">F11-D11-H11</f>
        <v>0</v>
      </c>
      <c r="L11" s="47" t="s">
        <v>32</v>
      </c>
      <c r="M11" s="48">
        <f t="shared" ref="M11:M41" si="1">ROUND(HOUR(K11),0)</f>
        <v>0</v>
      </c>
      <c r="N11" s="256"/>
      <c r="O11" s="256"/>
      <c r="P11" s="55" t="str">
        <f t="shared" ref="P11:P41" si="2">IFERROR(VLOOKUP(N11&amp;O11,時間単価,2,0),"")</f>
        <v/>
      </c>
      <c r="Q11" s="56" t="str">
        <f t="shared" ref="Q11:Q41" si="3">IF(M11=0,"",P11*M11)</f>
        <v/>
      </c>
      <c r="R11" s="43"/>
      <c r="S11" s="43"/>
      <c r="T11" s="56" t="str">
        <f t="shared" ref="T11:T41" si="4">IF(O11="","",IF(R11="",S11,R11*M11))</f>
        <v/>
      </c>
      <c r="U11" s="56" t="str">
        <f t="shared" ref="U11:U41" si="5">IF(M11&lt;=0,"",IF(T11=0,Q11,IF(Q11&lt;=T11,Q11,T11)))</f>
        <v/>
      </c>
      <c r="V11" s="333"/>
      <c r="W11" s="334"/>
      <c r="X11" s="63"/>
      <c r="Y11" s="63"/>
      <c r="AB11" s="2"/>
      <c r="AC11" s="20"/>
      <c r="AD11" s="62"/>
      <c r="AE11" s="2"/>
      <c r="AF11" s="62"/>
      <c r="AG11" s="2"/>
      <c r="AM11" s="62"/>
      <c r="AO11" s="20"/>
    </row>
    <row r="12" spans="2:58" ht="15" customHeight="1">
      <c r="B12" s="5">
        <v>2</v>
      </c>
      <c r="C12" s="15" t="str">
        <f t="shared" ref="C12:C41" si="6">IFERROR(VLOOKUP(C11,曜日変換,2,0),"")</f>
        <v/>
      </c>
      <c r="D12" s="22"/>
      <c r="E12" s="110" t="s">
        <v>30</v>
      </c>
      <c r="F12" s="42"/>
      <c r="G12" s="111" t="s">
        <v>31</v>
      </c>
      <c r="H12" s="22"/>
      <c r="I12" s="47" t="s">
        <v>32</v>
      </c>
      <c r="J12" s="111" t="s">
        <v>31</v>
      </c>
      <c r="K12" s="26">
        <f t="shared" si="0"/>
        <v>0</v>
      </c>
      <c r="L12" s="47" t="s">
        <v>32</v>
      </c>
      <c r="M12" s="48">
        <f t="shared" si="1"/>
        <v>0</v>
      </c>
      <c r="N12" s="256"/>
      <c r="O12" s="256"/>
      <c r="P12" s="55" t="str">
        <f t="shared" si="2"/>
        <v/>
      </c>
      <c r="Q12" s="56" t="str">
        <f t="shared" si="3"/>
        <v/>
      </c>
      <c r="R12" s="43"/>
      <c r="S12" s="43"/>
      <c r="T12" s="56" t="str">
        <f t="shared" si="4"/>
        <v/>
      </c>
      <c r="U12" s="56" t="str">
        <f t="shared" si="5"/>
        <v/>
      </c>
      <c r="V12" s="333"/>
      <c r="W12" s="334"/>
      <c r="X12" s="183"/>
      <c r="Y12" s="63"/>
      <c r="AB12" s="2"/>
      <c r="AC12" s="20"/>
      <c r="AD12" s="62"/>
      <c r="AE12" s="2"/>
      <c r="AF12" s="2"/>
      <c r="AG12" s="2"/>
      <c r="AM12" s="62"/>
      <c r="AO12" s="20"/>
    </row>
    <row r="13" spans="2:58" ht="15" customHeight="1">
      <c r="B13" s="5">
        <v>3</v>
      </c>
      <c r="C13" s="15" t="str">
        <f t="shared" si="6"/>
        <v/>
      </c>
      <c r="D13" s="22"/>
      <c r="E13" s="110" t="s">
        <v>30</v>
      </c>
      <c r="F13" s="42"/>
      <c r="G13" s="111" t="s">
        <v>31</v>
      </c>
      <c r="H13" s="22"/>
      <c r="I13" s="47" t="s">
        <v>32</v>
      </c>
      <c r="J13" s="111" t="s">
        <v>31</v>
      </c>
      <c r="K13" s="26">
        <f t="shared" si="0"/>
        <v>0</v>
      </c>
      <c r="L13" s="47" t="s">
        <v>32</v>
      </c>
      <c r="M13" s="48">
        <f t="shared" si="1"/>
        <v>0</v>
      </c>
      <c r="N13" s="256"/>
      <c r="O13" s="256"/>
      <c r="P13" s="55" t="str">
        <f t="shared" si="2"/>
        <v/>
      </c>
      <c r="Q13" s="56" t="str">
        <f t="shared" si="3"/>
        <v/>
      </c>
      <c r="R13" s="43"/>
      <c r="S13" s="43"/>
      <c r="T13" s="56" t="str">
        <f t="shared" si="4"/>
        <v/>
      </c>
      <c r="U13" s="56" t="str">
        <f t="shared" si="5"/>
        <v/>
      </c>
      <c r="V13" s="333"/>
      <c r="W13" s="334"/>
      <c r="X13" s="63"/>
      <c r="Y13" s="8"/>
      <c r="Z13" s="2"/>
      <c r="AA13" s="64"/>
      <c r="AB13" s="2"/>
      <c r="AC13" s="20"/>
      <c r="AD13" s="62"/>
      <c r="AE13" s="2"/>
      <c r="AF13" s="64"/>
      <c r="AG13" s="2"/>
      <c r="AM13" s="62"/>
      <c r="AO13" s="20"/>
      <c r="AS13" s="61"/>
    </row>
    <row r="14" spans="2:58" ht="15" customHeight="1">
      <c r="B14" s="5">
        <v>4</v>
      </c>
      <c r="C14" s="15" t="str">
        <f t="shared" si="6"/>
        <v/>
      </c>
      <c r="D14" s="22"/>
      <c r="E14" s="110" t="s">
        <v>30</v>
      </c>
      <c r="F14" s="42"/>
      <c r="G14" s="111" t="s">
        <v>31</v>
      </c>
      <c r="H14" s="22"/>
      <c r="I14" s="47" t="s">
        <v>32</v>
      </c>
      <c r="J14" s="111" t="s">
        <v>31</v>
      </c>
      <c r="K14" s="26">
        <f t="shared" si="0"/>
        <v>0</v>
      </c>
      <c r="L14" s="47" t="s">
        <v>32</v>
      </c>
      <c r="M14" s="48">
        <f t="shared" si="1"/>
        <v>0</v>
      </c>
      <c r="N14" s="256"/>
      <c r="O14" s="256"/>
      <c r="P14" s="55" t="str">
        <f t="shared" si="2"/>
        <v/>
      </c>
      <c r="Q14" s="56" t="str">
        <f t="shared" si="3"/>
        <v/>
      </c>
      <c r="R14" s="43"/>
      <c r="S14" s="43"/>
      <c r="T14" s="56" t="str">
        <f t="shared" si="4"/>
        <v/>
      </c>
      <c r="U14" s="56" t="str">
        <f t="shared" si="5"/>
        <v/>
      </c>
      <c r="V14" s="333"/>
      <c r="W14" s="334"/>
      <c r="X14" s="63"/>
      <c r="Y14" s="8"/>
      <c r="Z14" s="2"/>
      <c r="AA14" s="64"/>
      <c r="AB14" s="2"/>
      <c r="AC14" s="20"/>
      <c r="AD14" s="62"/>
      <c r="AE14" s="2"/>
      <c r="AF14" s="64"/>
      <c r="AG14" s="2"/>
      <c r="AM14" s="62"/>
      <c r="AO14" s="20"/>
      <c r="AS14" s="61"/>
    </row>
    <row r="15" spans="2:58" ht="15" customHeight="1">
      <c r="B15" s="5">
        <v>5</v>
      </c>
      <c r="C15" s="15" t="str">
        <f t="shared" si="6"/>
        <v/>
      </c>
      <c r="D15" s="22"/>
      <c r="E15" s="110" t="s">
        <v>30</v>
      </c>
      <c r="F15" s="42"/>
      <c r="G15" s="111" t="s">
        <v>31</v>
      </c>
      <c r="H15" s="22"/>
      <c r="I15" s="47" t="s">
        <v>32</v>
      </c>
      <c r="J15" s="111" t="s">
        <v>31</v>
      </c>
      <c r="K15" s="26">
        <f t="shared" si="0"/>
        <v>0</v>
      </c>
      <c r="L15" s="47" t="s">
        <v>32</v>
      </c>
      <c r="M15" s="48">
        <f t="shared" si="1"/>
        <v>0</v>
      </c>
      <c r="N15" s="256"/>
      <c r="O15" s="256"/>
      <c r="P15" s="55" t="str">
        <f t="shared" si="2"/>
        <v/>
      </c>
      <c r="Q15" s="56" t="str">
        <f t="shared" si="3"/>
        <v/>
      </c>
      <c r="R15" s="43"/>
      <c r="S15" s="43"/>
      <c r="T15" s="56" t="str">
        <f t="shared" si="4"/>
        <v/>
      </c>
      <c r="U15" s="56" t="str">
        <f t="shared" si="5"/>
        <v/>
      </c>
      <c r="V15" s="333"/>
      <c r="W15" s="334"/>
      <c r="X15" s="63"/>
      <c r="Y15" s="8"/>
      <c r="Z15" s="2"/>
      <c r="AA15" s="64"/>
      <c r="AB15" s="2"/>
      <c r="AC15" s="20"/>
      <c r="AD15" s="62"/>
      <c r="AE15" s="2"/>
      <c r="AF15" s="64"/>
      <c r="AG15" s="2"/>
      <c r="AM15" s="62"/>
      <c r="AO15" s="20"/>
      <c r="AS15" s="61"/>
    </row>
    <row r="16" spans="2:58" ht="15" customHeight="1">
      <c r="B16" s="5">
        <v>6</v>
      </c>
      <c r="C16" s="15" t="str">
        <f t="shared" si="6"/>
        <v/>
      </c>
      <c r="D16" s="22"/>
      <c r="E16" s="110" t="s">
        <v>30</v>
      </c>
      <c r="F16" s="42"/>
      <c r="G16" s="111" t="s">
        <v>31</v>
      </c>
      <c r="H16" s="22"/>
      <c r="I16" s="47" t="s">
        <v>32</v>
      </c>
      <c r="J16" s="111" t="s">
        <v>31</v>
      </c>
      <c r="K16" s="26">
        <f t="shared" si="0"/>
        <v>0</v>
      </c>
      <c r="L16" s="47" t="s">
        <v>32</v>
      </c>
      <c r="M16" s="48">
        <f t="shared" si="1"/>
        <v>0</v>
      </c>
      <c r="N16" s="256"/>
      <c r="O16" s="256"/>
      <c r="P16" s="55" t="str">
        <f t="shared" si="2"/>
        <v/>
      </c>
      <c r="Q16" s="56" t="str">
        <f t="shared" si="3"/>
        <v/>
      </c>
      <c r="R16" s="43"/>
      <c r="S16" s="43"/>
      <c r="T16" s="56" t="str">
        <f t="shared" si="4"/>
        <v/>
      </c>
      <c r="U16" s="56" t="str">
        <f t="shared" si="5"/>
        <v/>
      </c>
      <c r="V16" s="333"/>
      <c r="W16" s="334"/>
      <c r="X16" s="63"/>
      <c r="Y16" s="8"/>
      <c r="Z16" s="2"/>
      <c r="AA16" s="64"/>
      <c r="AB16" s="2"/>
      <c r="AC16" s="8"/>
      <c r="AE16" s="2"/>
      <c r="AF16" s="2"/>
      <c r="AG16" s="64"/>
      <c r="AH16" s="2"/>
      <c r="AO16" s="60"/>
      <c r="AS16" s="61"/>
    </row>
    <row r="17" spans="2:45" ht="15" customHeight="1">
      <c r="B17" s="5">
        <v>7</v>
      </c>
      <c r="C17" s="15" t="str">
        <f t="shared" si="6"/>
        <v/>
      </c>
      <c r="D17" s="22"/>
      <c r="E17" s="110" t="s">
        <v>30</v>
      </c>
      <c r="F17" s="42"/>
      <c r="G17" s="111" t="s">
        <v>31</v>
      </c>
      <c r="H17" s="22"/>
      <c r="I17" s="47" t="s">
        <v>32</v>
      </c>
      <c r="J17" s="111" t="s">
        <v>31</v>
      </c>
      <c r="K17" s="26">
        <f t="shared" si="0"/>
        <v>0</v>
      </c>
      <c r="L17" s="47" t="s">
        <v>32</v>
      </c>
      <c r="M17" s="48">
        <f t="shared" si="1"/>
        <v>0</v>
      </c>
      <c r="N17" s="256"/>
      <c r="O17" s="256"/>
      <c r="P17" s="55" t="str">
        <f t="shared" si="2"/>
        <v/>
      </c>
      <c r="Q17" s="56" t="str">
        <f t="shared" si="3"/>
        <v/>
      </c>
      <c r="R17" s="43"/>
      <c r="S17" s="43"/>
      <c r="T17" s="56" t="str">
        <f t="shared" si="4"/>
        <v/>
      </c>
      <c r="U17" s="56" t="str">
        <f t="shared" si="5"/>
        <v/>
      </c>
      <c r="V17" s="333"/>
      <c r="W17" s="334"/>
      <c r="X17" s="63"/>
      <c r="Y17" s="8"/>
      <c r="Z17" s="2"/>
      <c r="AA17" s="64"/>
      <c r="AB17" s="2"/>
      <c r="AC17" s="8"/>
      <c r="AE17" s="2"/>
      <c r="AF17" s="2"/>
      <c r="AG17" s="64"/>
      <c r="AH17" s="2"/>
      <c r="AO17" s="60"/>
      <c r="AS17" s="61"/>
    </row>
    <row r="18" spans="2:45" ht="15" customHeight="1">
      <c r="B18" s="5">
        <v>8</v>
      </c>
      <c r="C18" s="15" t="str">
        <f t="shared" si="6"/>
        <v/>
      </c>
      <c r="D18" s="22"/>
      <c r="E18" s="110" t="s">
        <v>30</v>
      </c>
      <c r="F18" s="42"/>
      <c r="G18" s="111" t="s">
        <v>31</v>
      </c>
      <c r="H18" s="22"/>
      <c r="I18" s="47" t="s">
        <v>32</v>
      </c>
      <c r="J18" s="111" t="s">
        <v>31</v>
      </c>
      <c r="K18" s="26">
        <f t="shared" si="0"/>
        <v>0</v>
      </c>
      <c r="L18" s="47" t="s">
        <v>32</v>
      </c>
      <c r="M18" s="48">
        <f t="shared" si="1"/>
        <v>0</v>
      </c>
      <c r="N18" s="256"/>
      <c r="O18" s="256"/>
      <c r="P18" s="55" t="str">
        <f t="shared" si="2"/>
        <v/>
      </c>
      <c r="Q18" s="56" t="str">
        <f t="shared" si="3"/>
        <v/>
      </c>
      <c r="R18" s="43"/>
      <c r="S18" s="43"/>
      <c r="T18" s="56" t="str">
        <f t="shared" si="4"/>
        <v/>
      </c>
      <c r="U18" s="56" t="str">
        <f t="shared" si="5"/>
        <v/>
      </c>
      <c r="V18" s="333"/>
      <c r="W18" s="334"/>
      <c r="X18" s="63"/>
      <c r="Y18" s="8"/>
      <c r="Z18" s="2"/>
      <c r="AA18" s="64"/>
      <c r="AD18" s="62"/>
      <c r="AO18" s="60"/>
      <c r="AS18" s="61"/>
    </row>
    <row r="19" spans="2:45" ht="15" customHeight="1">
      <c r="B19" s="5">
        <v>9</v>
      </c>
      <c r="C19" s="15" t="str">
        <f t="shared" si="6"/>
        <v/>
      </c>
      <c r="D19" s="22"/>
      <c r="E19" s="110" t="s">
        <v>30</v>
      </c>
      <c r="F19" s="42"/>
      <c r="G19" s="111" t="s">
        <v>31</v>
      </c>
      <c r="H19" s="22"/>
      <c r="I19" s="47" t="s">
        <v>32</v>
      </c>
      <c r="J19" s="111" t="s">
        <v>31</v>
      </c>
      <c r="K19" s="26">
        <f t="shared" si="0"/>
        <v>0</v>
      </c>
      <c r="L19" s="47" t="s">
        <v>32</v>
      </c>
      <c r="M19" s="48">
        <f t="shared" si="1"/>
        <v>0</v>
      </c>
      <c r="N19" s="256"/>
      <c r="O19" s="256"/>
      <c r="P19" s="55" t="str">
        <f t="shared" si="2"/>
        <v/>
      </c>
      <c r="Q19" s="56" t="str">
        <f t="shared" si="3"/>
        <v/>
      </c>
      <c r="R19" s="43"/>
      <c r="S19" s="43"/>
      <c r="T19" s="56" t="str">
        <f t="shared" si="4"/>
        <v/>
      </c>
      <c r="U19" s="56" t="str">
        <f t="shared" si="5"/>
        <v/>
      </c>
      <c r="V19" s="333"/>
      <c r="W19" s="334"/>
      <c r="X19" s="63"/>
      <c r="Y19" s="8"/>
      <c r="Z19" s="2"/>
      <c r="AA19" s="64"/>
      <c r="AD19" s="2"/>
      <c r="AO19" s="60"/>
      <c r="AS19" s="61"/>
    </row>
    <row r="20" spans="2:45" ht="15" customHeight="1">
      <c r="B20" s="5">
        <v>10</v>
      </c>
      <c r="C20" s="15" t="str">
        <f t="shared" si="6"/>
        <v/>
      </c>
      <c r="D20" s="22"/>
      <c r="E20" s="110" t="s">
        <v>30</v>
      </c>
      <c r="F20" s="42"/>
      <c r="G20" s="111" t="s">
        <v>31</v>
      </c>
      <c r="H20" s="22"/>
      <c r="I20" s="47" t="s">
        <v>32</v>
      </c>
      <c r="J20" s="111" t="s">
        <v>31</v>
      </c>
      <c r="K20" s="26">
        <f t="shared" si="0"/>
        <v>0</v>
      </c>
      <c r="L20" s="47" t="s">
        <v>32</v>
      </c>
      <c r="M20" s="48">
        <f t="shared" si="1"/>
        <v>0</v>
      </c>
      <c r="N20" s="256"/>
      <c r="O20" s="256"/>
      <c r="P20" s="55" t="str">
        <f t="shared" si="2"/>
        <v/>
      </c>
      <c r="Q20" s="56" t="str">
        <f t="shared" si="3"/>
        <v/>
      </c>
      <c r="R20" s="43"/>
      <c r="S20" s="43"/>
      <c r="T20" s="56" t="str">
        <f t="shared" si="4"/>
        <v/>
      </c>
      <c r="U20" s="56" t="str">
        <f t="shared" si="5"/>
        <v/>
      </c>
      <c r="V20" s="333"/>
      <c r="W20" s="334"/>
      <c r="X20" s="63"/>
      <c r="Y20" s="8"/>
      <c r="Z20" s="2"/>
      <c r="AA20" s="64"/>
      <c r="AD20" s="62"/>
      <c r="AM20" s="62"/>
      <c r="AO20" s="60"/>
      <c r="AS20" s="61"/>
    </row>
    <row r="21" spans="2:45" ht="15" customHeight="1">
      <c r="B21" s="5">
        <v>11</v>
      </c>
      <c r="C21" s="15" t="str">
        <f t="shared" si="6"/>
        <v/>
      </c>
      <c r="D21" s="22"/>
      <c r="E21" s="110" t="s">
        <v>30</v>
      </c>
      <c r="F21" s="42"/>
      <c r="G21" s="111" t="s">
        <v>31</v>
      </c>
      <c r="H21" s="22"/>
      <c r="I21" s="47" t="s">
        <v>32</v>
      </c>
      <c r="J21" s="111" t="s">
        <v>31</v>
      </c>
      <c r="K21" s="26">
        <f t="shared" si="0"/>
        <v>0</v>
      </c>
      <c r="L21" s="47" t="s">
        <v>32</v>
      </c>
      <c r="M21" s="48">
        <f t="shared" si="1"/>
        <v>0</v>
      </c>
      <c r="N21" s="256"/>
      <c r="O21" s="256"/>
      <c r="P21" s="55" t="str">
        <f t="shared" si="2"/>
        <v/>
      </c>
      <c r="Q21" s="56" t="str">
        <f t="shared" si="3"/>
        <v/>
      </c>
      <c r="R21" s="43"/>
      <c r="S21" s="43"/>
      <c r="T21" s="56" t="str">
        <f t="shared" si="4"/>
        <v/>
      </c>
      <c r="U21" s="56" t="str">
        <f t="shared" si="5"/>
        <v/>
      </c>
      <c r="V21" s="333"/>
      <c r="W21" s="334"/>
      <c r="Z21" s="2"/>
      <c r="AA21" s="64"/>
      <c r="AD21" s="2"/>
      <c r="AM21" s="2"/>
      <c r="AO21" s="20"/>
      <c r="AS21" s="61"/>
    </row>
    <row r="22" spans="2:45" ht="15" customHeight="1">
      <c r="B22" s="5">
        <v>12</v>
      </c>
      <c r="C22" s="15" t="str">
        <f t="shared" si="6"/>
        <v/>
      </c>
      <c r="D22" s="22"/>
      <c r="E22" s="110" t="s">
        <v>30</v>
      </c>
      <c r="F22" s="42"/>
      <c r="G22" s="111" t="s">
        <v>31</v>
      </c>
      <c r="H22" s="22"/>
      <c r="I22" s="47" t="s">
        <v>32</v>
      </c>
      <c r="J22" s="111" t="s">
        <v>31</v>
      </c>
      <c r="K22" s="26">
        <f t="shared" si="0"/>
        <v>0</v>
      </c>
      <c r="L22" s="47" t="s">
        <v>32</v>
      </c>
      <c r="M22" s="48">
        <f t="shared" si="1"/>
        <v>0</v>
      </c>
      <c r="N22" s="256"/>
      <c r="O22" s="256"/>
      <c r="P22" s="55" t="str">
        <f t="shared" si="2"/>
        <v/>
      </c>
      <c r="Q22" s="56" t="str">
        <f t="shared" si="3"/>
        <v/>
      </c>
      <c r="R22" s="43"/>
      <c r="S22" s="43"/>
      <c r="T22" s="56" t="str">
        <f t="shared" si="4"/>
        <v/>
      </c>
      <c r="U22" s="56" t="str">
        <f t="shared" si="5"/>
        <v/>
      </c>
      <c r="V22" s="333"/>
      <c r="W22" s="334"/>
      <c r="Z22" s="2"/>
      <c r="AA22" s="64"/>
      <c r="AD22" s="64"/>
      <c r="AM22" s="62"/>
      <c r="AO22" s="20"/>
    </row>
    <row r="23" spans="2:45" ht="15" customHeight="1">
      <c r="B23" s="5">
        <v>13</v>
      </c>
      <c r="C23" s="15" t="str">
        <f t="shared" si="6"/>
        <v/>
      </c>
      <c r="D23" s="22"/>
      <c r="E23" s="110" t="s">
        <v>30</v>
      </c>
      <c r="F23" s="42"/>
      <c r="G23" s="111" t="s">
        <v>31</v>
      </c>
      <c r="H23" s="22"/>
      <c r="I23" s="47" t="s">
        <v>32</v>
      </c>
      <c r="J23" s="111" t="s">
        <v>31</v>
      </c>
      <c r="K23" s="26">
        <f t="shared" si="0"/>
        <v>0</v>
      </c>
      <c r="L23" s="47" t="s">
        <v>32</v>
      </c>
      <c r="M23" s="48">
        <f t="shared" si="1"/>
        <v>0</v>
      </c>
      <c r="N23" s="256"/>
      <c r="O23" s="256"/>
      <c r="P23" s="55" t="str">
        <f t="shared" si="2"/>
        <v/>
      </c>
      <c r="Q23" s="56" t="str">
        <f t="shared" si="3"/>
        <v/>
      </c>
      <c r="R23" s="43"/>
      <c r="S23" s="43"/>
      <c r="T23" s="56" t="str">
        <f t="shared" si="4"/>
        <v/>
      </c>
      <c r="U23" s="56" t="str">
        <f t="shared" si="5"/>
        <v/>
      </c>
      <c r="V23" s="333"/>
      <c r="W23" s="334"/>
      <c r="AD23" s="64"/>
      <c r="AM23" s="2"/>
      <c r="AO23" s="20"/>
    </row>
    <row r="24" spans="2:45" ht="15" customHeight="1">
      <c r="B24" s="5">
        <v>14</v>
      </c>
      <c r="C24" s="15" t="str">
        <f t="shared" si="6"/>
        <v/>
      </c>
      <c r="D24" s="22"/>
      <c r="E24" s="110" t="s">
        <v>30</v>
      </c>
      <c r="F24" s="42"/>
      <c r="G24" s="111" t="s">
        <v>31</v>
      </c>
      <c r="H24" s="22"/>
      <c r="I24" s="47" t="s">
        <v>32</v>
      </c>
      <c r="J24" s="111" t="s">
        <v>31</v>
      </c>
      <c r="K24" s="26">
        <f t="shared" si="0"/>
        <v>0</v>
      </c>
      <c r="L24" s="47" t="s">
        <v>32</v>
      </c>
      <c r="M24" s="48">
        <f t="shared" si="1"/>
        <v>0</v>
      </c>
      <c r="N24" s="256"/>
      <c r="O24" s="256"/>
      <c r="P24" s="55" t="str">
        <f t="shared" si="2"/>
        <v/>
      </c>
      <c r="Q24" s="56" t="str">
        <f t="shared" si="3"/>
        <v/>
      </c>
      <c r="R24" s="43"/>
      <c r="S24" s="43"/>
      <c r="T24" s="56" t="str">
        <f t="shared" si="4"/>
        <v/>
      </c>
      <c r="U24" s="56" t="str">
        <f t="shared" si="5"/>
        <v/>
      </c>
      <c r="V24" s="333"/>
      <c r="W24" s="334"/>
      <c r="AD24" s="64"/>
      <c r="AM24" s="64"/>
      <c r="AO24" s="20"/>
    </row>
    <row r="25" spans="2:45" ht="15" customHeight="1">
      <c r="B25" s="5">
        <v>15</v>
      </c>
      <c r="C25" s="15" t="str">
        <f t="shared" si="6"/>
        <v/>
      </c>
      <c r="D25" s="22"/>
      <c r="E25" s="110" t="s">
        <v>30</v>
      </c>
      <c r="F25" s="42"/>
      <c r="G25" s="111" t="s">
        <v>31</v>
      </c>
      <c r="H25" s="22"/>
      <c r="I25" s="47" t="s">
        <v>32</v>
      </c>
      <c r="J25" s="111" t="s">
        <v>31</v>
      </c>
      <c r="K25" s="26">
        <f t="shared" si="0"/>
        <v>0</v>
      </c>
      <c r="L25" s="47" t="s">
        <v>32</v>
      </c>
      <c r="M25" s="48">
        <f t="shared" si="1"/>
        <v>0</v>
      </c>
      <c r="N25" s="256"/>
      <c r="O25" s="256"/>
      <c r="P25" s="55" t="str">
        <f t="shared" si="2"/>
        <v/>
      </c>
      <c r="Q25" s="56" t="str">
        <f t="shared" si="3"/>
        <v/>
      </c>
      <c r="R25" s="43"/>
      <c r="S25" s="43"/>
      <c r="T25" s="56" t="str">
        <f t="shared" si="4"/>
        <v/>
      </c>
      <c r="U25" s="56" t="str">
        <f t="shared" si="5"/>
        <v/>
      </c>
      <c r="V25" s="333"/>
      <c r="W25" s="334"/>
      <c r="AM25" s="64"/>
      <c r="AO25" s="20"/>
    </row>
    <row r="26" spans="2:45" ht="15" customHeight="1">
      <c r="B26" s="5">
        <v>16</v>
      </c>
      <c r="C26" s="15" t="str">
        <f t="shared" si="6"/>
        <v/>
      </c>
      <c r="D26" s="22"/>
      <c r="E26" s="110" t="s">
        <v>30</v>
      </c>
      <c r="F26" s="42"/>
      <c r="G26" s="111" t="s">
        <v>31</v>
      </c>
      <c r="H26" s="22"/>
      <c r="I26" s="47" t="s">
        <v>32</v>
      </c>
      <c r="J26" s="111" t="s">
        <v>31</v>
      </c>
      <c r="K26" s="26">
        <f t="shared" si="0"/>
        <v>0</v>
      </c>
      <c r="L26" s="47" t="s">
        <v>32</v>
      </c>
      <c r="M26" s="48">
        <f t="shared" si="1"/>
        <v>0</v>
      </c>
      <c r="N26" s="256"/>
      <c r="O26" s="256"/>
      <c r="P26" s="55" t="str">
        <f t="shared" si="2"/>
        <v/>
      </c>
      <c r="Q26" s="56" t="str">
        <f t="shared" si="3"/>
        <v/>
      </c>
      <c r="R26" s="43"/>
      <c r="S26" s="43"/>
      <c r="T26" s="56" t="str">
        <f t="shared" si="4"/>
        <v/>
      </c>
      <c r="U26" s="56" t="str">
        <f t="shared" si="5"/>
        <v/>
      </c>
      <c r="V26" s="333"/>
      <c r="W26" s="334"/>
      <c r="X26" s="183"/>
      <c r="AM26" s="64"/>
      <c r="AO26" s="20"/>
    </row>
    <row r="27" spans="2:45" ht="15" customHeight="1">
      <c r="B27" s="5">
        <v>17</v>
      </c>
      <c r="C27" s="15" t="str">
        <f t="shared" si="6"/>
        <v/>
      </c>
      <c r="D27" s="22"/>
      <c r="E27" s="110" t="s">
        <v>30</v>
      </c>
      <c r="F27" s="42"/>
      <c r="G27" s="111" t="s">
        <v>31</v>
      </c>
      <c r="H27" s="22"/>
      <c r="I27" s="47" t="s">
        <v>32</v>
      </c>
      <c r="J27" s="111" t="s">
        <v>31</v>
      </c>
      <c r="K27" s="26">
        <f t="shared" si="0"/>
        <v>0</v>
      </c>
      <c r="L27" s="47" t="s">
        <v>32</v>
      </c>
      <c r="M27" s="48">
        <f t="shared" si="1"/>
        <v>0</v>
      </c>
      <c r="N27" s="256"/>
      <c r="O27" s="256"/>
      <c r="P27" s="55" t="str">
        <f t="shared" si="2"/>
        <v/>
      </c>
      <c r="Q27" s="56" t="str">
        <f t="shared" si="3"/>
        <v/>
      </c>
      <c r="R27" s="43"/>
      <c r="S27" s="43"/>
      <c r="T27" s="56" t="str">
        <f t="shared" si="4"/>
        <v/>
      </c>
      <c r="U27" s="56" t="str">
        <f t="shared" si="5"/>
        <v/>
      </c>
      <c r="V27" s="333"/>
      <c r="W27" s="334"/>
      <c r="AD27" s="2"/>
      <c r="AO27" s="60"/>
    </row>
    <row r="28" spans="2:45" ht="15" customHeight="1">
      <c r="B28" s="5">
        <v>18</v>
      </c>
      <c r="C28" s="15" t="str">
        <f t="shared" si="6"/>
        <v/>
      </c>
      <c r="D28" s="22"/>
      <c r="E28" s="110" t="s">
        <v>30</v>
      </c>
      <c r="F28" s="42"/>
      <c r="G28" s="111" t="s">
        <v>31</v>
      </c>
      <c r="H28" s="22"/>
      <c r="I28" s="47" t="s">
        <v>32</v>
      </c>
      <c r="J28" s="111" t="s">
        <v>31</v>
      </c>
      <c r="K28" s="26">
        <f t="shared" si="0"/>
        <v>0</v>
      </c>
      <c r="L28" s="47" t="s">
        <v>32</v>
      </c>
      <c r="M28" s="48">
        <f t="shared" si="1"/>
        <v>0</v>
      </c>
      <c r="N28" s="256"/>
      <c r="O28" s="256"/>
      <c r="P28" s="55" t="str">
        <f t="shared" si="2"/>
        <v/>
      </c>
      <c r="Q28" s="56" t="str">
        <f t="shared" si="3"/>
        <v/>
      </c>
      <c r="R28" s="43"/>
      <c r="S28" s="43"/>
      <c r="T28" s="56" t="str">
        <f t="shared" si="4"/>
        <v/>
      </c>
      <c r="U28" s="56" t="str">
        <f t="shared" si="5"/>
        <v/>
      </c>
      <c r="V28" s="333"/>
      <c r="W28" s="334"/>
      <c r="X28" s="183"/>
      <c r="AD28" s="2"/>
      <c r="AO28" s="60"/>
    </row>
    <row r="29" spans="2:45" ht="15" customHeight="1">
      <c r="B29" s="5">
        <v>19</v>
      </c>
      <c r="C29" s="15" t="str">
        <f t="shared" si="6"/>
        <v/>
      </c>
      <c r="D29" s="22"/>
      <c r="E29" s="110" t="s">
        <v>30</v>
      </c>
      <c r="F29" s="42"/>
      <c r="G29" s="111" t="s">
        <v>31</v>
      </c>
      <c r="H29" s="22"/>
      <c r="I29" s="47" t="s">
        <v>32</v>
      </c>
      <c r="J29" s="111" t="s">
        <v>31</v>
      </c>
      <c r="K29" s="26">
        <f t="shared" si="0"/>
        <v>0</v>
      </c>
      <c r="L29" s="47" t="s">
        <v>32</v>
      </c>
      <c r="M29" s="48">
        <f t="shared" si="1"/>
        <v>0</v>
      </c>
      <c r="N29" s="256"/>
      <c r="O29" s="256"/>
      <c r="P29" s="55" t="str">
        <f t="shared" si="2"/>
        <v/>
      </c>
      <c r="Q29" s="56" t="str">
        <f t="shared" si="3"/>
        <v/>
      </c>
      <c r="R29" s="43"/>
      <c r="S29" s="43"/>
      <c r="T29" s="56" t="str">
        <f t="shared" si="4"/>
        <v/>
      </c>
      <c r="U29" s="56" t="str">
        <f t="shared" si="5"/>
        <v/>
      </c>
      <c r="V29" s="333"/>
      <c r="W29" s="334"/>
      <c r="AD29" s="2"/>
      <c r="AO29" s="60"/>
    </row>
    <row r="30" spans="2:45" ht="15" customHeight="1">
      <c r="B30" s="5">
        <v>20</v>
      </c>
      <c r="C30" s="15" t="str">
        <f t="shared" si="6"/>
        <v/>
      </c>
      <c r="D30" s="22"/>
      <c r="E30" s="110" t="s">
        <v>30</v>
      </c>
      <c r="F30" s="42"/>
      <c r="G30" s="111" t="s">
        <v>31</v>
      </c>
      <c r="H30" s="22"/>
      <c r="I30" s="47" t="s">
        <v>32</v>
      </c>
      <c r="J30" s="111" t="s">
        <v>31</v>
      </c>
      <c r="K30" s="26">
        <f t="shared" si="0"/>
        <v>0</v>
      </c>
      <c r="L30" s="47" t="s">
        <v>32</v>
      </c>
      <c r="M30" s="48">
        <f t="shared" si="1"/>
        <v>0</v>
      </c>
      <c r="N30" s="256"/>
      <c r="O30" s="256"/>
      <c r="P30" s="55" t="str">
        <f t="shared" si="2"/>
        <v/>
      </c>
      <c r="Q30" s="56" t="str">
        <f t="shared" si="3"/>
        <v/>
      </c>
      <c r="R30" s="43"/>
      <c r="S30" s="43"/>
      <c r="T30" s="56" t="str">
        <f t="shared" si="4"/>
        <v/>
      </c>
      <c r="U30" s="56" t="str">
        <f t="shared" si="5"/>
        <v/>
      </c>
      <c r="V30" s="333"/>
      <c r="W30" s="334"/>
      <c r="AD30" s="2"/>
      <c r="AO30" s="60"/>
    </row>
    <row r="31" spans="2:45" ht="15" customHeight="1">
      <c r="B31" s="5">
        <v>21</v>
      </c>
      <c r="C31" s="15" t="str">
        <f t="shared" si="6"/>
        <v/>
      </c>
      <c r="D31" s="22"/>
      <c r="E31" s="110" t="s">
        <v>30</v>
      </c>
      <c r="F31" s="42"/>
      <c r="G31" s="111" t="s">
        <v>31</v>
      </c>
      <c r="H31" s="22"/>
      <c r="I31" s="47" t="s">
        <v>32</v>
      </c>
      <c r="J31" s="111" t="s">
        <v>31</v>
      </c>
      <c r="K31" s="26">
        <f t="shared" si="0"/>
        <v>0</v>
      </c>
      <c r="L31" s="47" t="s">
        <v>32</v>
      </c>
      <c r="M31" s="48">
        <f t="shared" si="1"/>
        <v>0</v>
      </c>
      <c r="N31" s="256"/>
      <c r="O31" s="256"/>
      <c r="P31" s="55" t="str">
        <f t="shared" si="2"/>
        <v/>
      </c>
      <c r="Q31" s="56" t="str">
        <f t="shared" si="3"/>
        <v/>
      </c>
      <c r="R31" s="43"/>
      <c r="S31" s="43"/>
      <c r="T31" s="56" t="str">
        <f t="shared" si="4"/>
        <v/>
      </c>
      <c r="U31" s="56" t="str">
        <f t="shared" si="5"/>
        <v/>
      </c>
      <c r="V31" s="333"/>
      <c r="W31" s="334"/>
      <c r="AD31" s="2"/>
      <c r="AO31" s="60"/>
    </row>
    <row r="32" spans="2:45" ht="15" customHeight="1">
      <c r="B32" s="5">
        <v>22</v>
      </c>
      <c r="C32" s="15" t="str">
        <f t="shared" si="6"/>
        <v/>
      </c>
      <c r="D32" s="22"/>
      <c r="E32" s="110" t="s">
        <v>30</v>
      </c>
      <c r="F32" s="42"/>
      <c r="G32" s="111" t="s">
        <v>31</v>
      </c>
      <c r="H32" s="22"/>
      <c r="I32" s="47" t="s">
        <v>32</v>
      </c>
      <c r="J32" s="111" t="s">
        <v>31</v>
      </c>
      <c r="K32" s="26">
        <f t="shared" si="0"/>
        <v>0</v>
      </c>
      <c r="L32" s="47" t="s">
        <v>32</v>
      </c>
      <c r="M32" s="48">
        <f t="shared" si="1"/>
        <v>0</v>
      </c>
      <c r="N32" s="256"/>
      <c r="O32" s="256"/>
      <c r="P32" s="55" t="str">
        <f t="shared" si="2"/>
        <v/>
      </c>
      <c r="Q32" s="56" t="str">
        <f t="shared" si="3"/>
        <v/>
      </c>
      <c r="R32" s="43"/>
      <c r="S32" s="43"/>
      <c r="T32" s="56" t="str">
        <f t="shared" si="4"/>
        <v/>
      </c>
      <c r="U32" s="56" t="str">
        <f t="shared" si="5"/>
        <v/>
      </c>
      <c r="V32" s="333"/>
      <c r="W32" s="334"/>
      <c r="AD32" s="2"/>
      <c r="AM32" s="2"/>
      <c r="AO32" s="20"/>
    </row>
    <row r="33" spans="2:41" ht="15" customHeight="1">
      <c r="B33" s="5">
        <v>23</v>
      </c>
      <c r="C33" s="15" t="str">
        <f t="shared" si="6"/>
        <v/>
      </c>
      <c r="D33" s="22"/>
      <c r="E33" s="110" t="s">
        <v>30</v>
      </c>
      <c r="F33" s="44"/>
      <c r="G33" s="111" t="s">
        <v>31</v>
      </c>
      <c r="H33" s="22"/>
      <c r="I33" s="47" t="s">
        <v>32</v>
      </c>
      <c r="J33" s="111" t="s">
        <v>31</v>
      </c>
      <c r="K33" s="26">
        <f t="shared" si="0"/>
        <v>0</v>
      </c>
      <c r="L33" s="47" t="s">
        <v>32</v>
      </c>
      <c r="M33" s="48">
        <f t="shared" si="1"/>
        <v>0</v>
      </c>
      <c r="N33" s="256"/>
      <c r="O33" s="256"/>
      <c r="P33" s="55" t="str">
        <f t="shared" si="2"/>
        <v/>
      </c>
      <c r="Q33" s="56" t="str">
        <f t="shared" si="3"/>
        <v/>
      </c>
      <c r="R33" s="43"/>
      <c r="S33" s="43"/>
      <c r="T33" s="56" t="str">
        <f t="shared" si="4"/>
        <v/>
      </c>
      <c r="U33" s="56" t="str">
        <f t="shared" si="5"/>
        <v/>
      </c>
      <c r="V33" s="333"/>
      <c r="W33" s="334"/>
      <c r="X33" s="100"/>
      <c r="AM33" s="2"/>
      <c r="AO33" s="20"/>
    </row>
    <row r="34" spans="2:41" ht="15" customHeight="1">
      <c r="B34" s="5">
        <v>24</v>
      </c>
      <c r="C34" s="15" t="str">
        <f t="shared" si="6"/>
        <v/>
      </c>
      <c r="D34" s="22"/>
      <c r="E34" s="110" t="s">
        <v>30</v>
      </c>
      <c r="F34" s="42"/>
      <c r="G34" s="111" t="s">
        <v>31</v>
      </c>
      <c r="H34" s="22"/>
      <c r="I34" s="47" t="s">
        <v>32</v>
      </c>
      <c r="J34" s="111" t="s">
        <v>31</v>
      </c>
      <c r="K34" s="26">
        <f t="shared" si="0"/>
        <v>0</v>
      </c>
      <c r="L34" s="47" t="s">
        <v>32</v>
      </c>
      <c r="M34" s="48">
        <f t="shared" si="1"/>
        <v>0</v>
      </c>
      <c r="N34" s="256"/>
      <c r="O34" s="256"/>
      <c r="P34" s="55" t="str">
        <f t="shared" si="2"/>
        <v/>
      </c>
      <c r="Q34" s="56" t="str">
        <f t="shared" si="3"/>
        <v/>
      </c>
      <c r="R34" s="43"/>
      <c r="S34" s="43"/>
      <c r="T34" s="56" t="str">
        <f t="shared" si="4"/>
        <v/>
      </c>
      <c r="U34" s="56" t="str">
        <f t="shared" si="5"/>
        <v/>
      </c>
      <c r="V34" s="333"/>
      <c r="W34" s="334"/>
      <c r="X34" s="100"/>
      <c r="AM34" s="2"/>
      <c r="AO34" s="20"/>
    </row>
    <row r="35" spans="2:41" ht="15" customHeight="1">
      <c r="B35" s="5">
        <v>25</v>
      </c>
      <c r="C35" s="15" t="str">
        <f t="shared" si="6"/>
        <v/>
      </c>
      <c r="D35" s="22"/>
      <c r="E35" s="110" t="s">
        <v>30</v>
      </c>
      <c r="F35" s="42"/>
      <c r="G35" s="111" t="s">
        <v>31</v>
      </c>
      <c r="H35" s="22"/>
      <c r="I35" s="47" t="s">
        <v>32</v>
      </c>
      <c r="J35" s="111" t="s">
        <v>31</v>
      </c>
      <c r="K35" s="26">
        <f t="shared" si="0"/>
        <v>0</v>
      </c>
      <c r="L35" s="47" t="s">
        <v>32</v>
      </c>
      <c r="M35" s="48">
        <f t="shared" si="1"/>
        <v>0</v>
      </c>
      <c r="N35" s="256"/>
      <c r="O35" s="256"/>
      <c r="P35" s="55" t="str">
        <f t="shared" si="2"/>
        <v/>
      </c>
      <c r="Q35" s="56" t="str">
        <f t="shared" si="3"/>
        <v/>
      </c>
      <c r="R35" s="43"/>
      <c r="S35" s="43"/>
      <c r="T35" s="56" t="str">
        <f t="shared" si="4"/>
        <v/>
      </c>
      <c r="U35" s="56" t="str">
        <f t="shared" si="5"/>
        <v/>
      </c>
      <c r="V35" s="333"/>
      <c r="W35" s="334"/>
      <c r="X35" s="100"/>
      <c r="AM35" s="2"/>
      <c r="AO35" s="20"/>
    </row>
    <row r="36" spans="2:41" ht="15" customHeight="1">
      <c r="B36" s="5">
        <v>26</v>
      </c>
      <c r="C36" s="15" t="str">
        <f t="shared" si="6"/>
        <v/>
      </c>
      <c r="D36" s="22"/>
      <c r="E36" s="110" t="s">
        <v>30</v>
      </c>
      <c r="F36" s="42"/>
      <c r="G36" s="111" t="s">
        <v>31</v>
      </c>
      <c r="H36" s="22"/>
      <c r="I36" s="47" t="s">
        <v>32</v>
      </c>
      <c r="J36" s="111" t="s">
        <v>31</v>
      </c>
      <c r="K36" s="26">
        <f t="shared" si="0"/>
        <v>0</v>
      </c>
      <c r="L36" s="47" t="s">
        <v>32</v>
      </c>
      <c r="M36" s="48">
        <f t="shared" si="1"/>
        <v>0</v>
      </c>
      <c r="N36" s="256"/>
      <c r="O36" s="256"/>
      <c r="P36" s="55" t="str">
        <f t="shared" si="2"/>
        <v/>
      </c>
      <c r="Q36" s="56" t="str">
        <f t="shared" si="3"/>
        <v/>
      </c>
      <c r="R36" s="43"/>
      <c r="S36" s="43"/>
      <c r="T36" s="56" t="str">
        <f t="shared" si="4"/>
        <v/>
      </c>
      <c r="U36" s="56" t="str">
        <f t="shared" si="5"/>
        <v/>
      </c>
      <c r="V36" s="333"/>
      <c r="W36" s="334"/>
      <c r="X36" s="100"/>
      <c r="AM36" s="2"/>
      <c r="AO36" s="20"/>
    </row>
    <row r="37" spans="2:41" ht="15" customHeight="1">
      <c r="B37" s="5">
        <v>27</v>
      </c>
      <c r="C37" s="15" t="str">
        <f t="shared" si="6"/>
        <v/>
      </c>
      <c r="D37" s="22"/>
      <c r="E37" s="110" t="s">
        <v>30</v>
      </c>
      <c r="F37" s="42"/>
      <c r="G37" s="111" t="s">
        <v>31</v>
      </c>
      <c r="H37" s="22"/>
      <c r="I37" s="47" t="s">
        <v>32</v>
      </c>
      <c r="J37" s="111" t="s">
        <v>31</v>
      </c>
      <c r="K37" s="26">
        <f t="shared" si="0"/>
        <v>0</v>
      </c>
      <c r="L37" s="47" t="s">
        <v>32</v>
      </c>
      <c r="M37" s="48">
        <f t="shared" si="1"/>
        <v>0</v>
      </c>
      <c r="N37" s="256"/>
      <c r="O37" s="256"/>
      <c r="P37" s="55" t="str">
        <f t="shared" si="2"/>
        <v/>
      </c>
      <c r="Q37" s="56" t="str">
        <f t="shared" si="3"/>
        <v/>
      </c>
      <c r="R37" s="43"/>
      <c r="S37" s="43"/>
      <c r="T37" s="56" t="str">
        <f t="shared" si="4"/>
        <v/>
      </c>
      <c r="U37" s="56" t="str">
        <f t="shared" si="5"/>
        <v/>
      </c>
      <c r="V37" s="333"/>
      <c r="W37" s="334"/>
      <c r="X37" s="100"/>
      <c r="AM37" s="2"/>
      <c r="AO37" s="20"/>
    </row>
    <row r="38" spans="2:41" ht="15" customHeight="1">
      <c r="B38" s="5">
        <v>28</v>
      </c>
      <c r="C38" s="15" t="str">
        <f t="shared" si="6"/>
        <v/>
      </c>
      <c r="D38" s="22"/>
      <c r="E38" s="110" t="s">
        <v>30</v>
      </c>
      <c r="F38" s="42"/>
      <c r="G38" s="111" t="s">
        <v>31</v>
      </c>
      <c r="H38" s="22"/>
      <c r="I38" s="47" t="s">
        <v>32</v>
      </c>
      <c r="J38" s="111" t="s">
        <v>31</v>
      </c>
      <c r="K38" s="26">
        <f t="shared" si="0"/>
        <v>0</v>
      </c>
      <c r="L38" s="47" t="s">
        <v>32</v>
      </c>
      <c r="M38" s="48">
        <f t="shared" si="1"/>
        <v>0</v>
      </c>
      <c r="N38" s="256"/>
      <c r="O38" s="256"/>
      <c r="P38" s="55" t="str">
        <f t="shared" si="2"/>
        <v/>
      </c>
      <c r="Q38" s="56" t="str">
        <f t="shared" si="3"/>
        <v/>
      </c>
      <c r="R38" s="43"/>
      <c r="S38" s="43"/>
      <c r="T38" s="56" t="str">
        <f t="shared" si="4"/>
        <v/>
      </c>
      <c r="U38" s="56" t="str">
        <f t="shared" si="5"/>
        <v/>
      </c>
      <c r="V38" s="333"/>
      <c r="W38" s="334"/>
      <c r="X38" s="100"/>
    </row>
    <row r="39" spans="2:41" ht="15" customHeight="1">
      <c r="B39" s="5">
        <v>29</v>
      </c>
      <c r="C39" s="15" t="str">
        <f t="shared" si="6"/>
        <v/>
      </c>
      <c r="D39" s="22"/>
      <c r="E39" s="110" t="s">
        <v>30</v>
      </c>
      <c r="F39" s="42"/>
      <c r="G39" s="111" t="s">
        <v>31</v>
      </c>
      <c r="H39" s="22"/>
      <c r="I39" s="47" t="s">
        <v>32</v>
      </c>
      <c r="J39" s="111" t="s">
        <v>31</v>
      </c>
      <c r="K39" s="26">
        <f t="shared" si="0"/>
        <v>0</v>
      </c>
      <c r="L39" s="47" t="s">
        <v>32</v>
      </c>
      <c r="M39" s="48">
        <f t="shared" si="1"/>
        <v>0</v>
      </c>
      <c r="N39" s="256"/>
      <c r="O39" s="256"/>
      <c r="P39" s="55" t="str">
        <f t="shared" si="2"/>
        <v/>
      </c>
      <c r="Q39" s="56" t="str">
        <f t="shared" si="3"/>
        <v/>
      </c>
      <c r="R39" s="43"/>
      <c r="S39" s="43"/>
      <c r="T39" s="56" t="str">
        <f t="shared" si="4"/>
        <v/>
      </c>
      <c r="U39" s="56" t="str">
        <f t="shared" si="5"/>
        <v/>
      </c>
      <c r="V39" s="333"/>
      <c r="W39" s="334"/>
      <c r="X39" s="100"/>
    </row>
    <row r="40" spans="2:41" ht="15" customHeight="1">
      <c r="B40" s="5">
        <v>30</v>
      </c>
      <c r="C40" s="15" t="str">
        <f t="shared" si="6"/>
        <v/>
      </c>
      <c r="D40" s="22"/>
      <c r="E40" s="110" t="s">
        <v>30</v>
      </c>
      <c r="F40" s="42"/>
      <c r="G40" s="111" t="s">
        <v>31</v>
      </c>
      <c r="H40" s="22"/>
      <c r="I40" s="47" t="s">
        <v>32</v>
      </c>
      <c r="J40" s="111" t="s">
        <v>31</v>
      </c>
      <c r="K40" s="26">
        <f t="shared" si="0"/>
        <v>0</v>
      </c>
      <c r="L40" s="47" t="s">
        <v>32</v>
      </c>
      <c r="M40" s="48">
        <f t="shared" si="1"/>
        <v>0</v>
      </c>
      <c r="N40" s="256"/>
      <c r="O40" s="259"/>
      <c r="P40" s="55" t="str">
        <f t="shared" si="2"/>
        <v/>
      </c>
      <c r="Q40" s="56" t="str">
        <f t="shared" si="3"/>
        <v/>
      </c>
      <c r="R40" s="43"/>
      <c r="S40" s="43"/>
      <c r="T40" s="56" t="str">
        <f t="shared" si="4"/>
        <v/>
      </c>
      <c r="U40" s="56" t="str">
        <f t="shared" si="5"/>
        <v/>
      </c>
      <c r="V40" s="333"/>
      <c r="W40" s="334"/>
      <c r="X40" s="100"/>
    </row>
    <row r="41" spans="2:41" ht="15" customHeight="1" thickBot="1">
      <c r="B41" s="5">
        <v>31</v>
      </c>
      <c r="C41" s="15" t="str">
        <f t="shared" si="6"/>
        <v/>
      </c>
      <c r="D41" s="25"/>
      <c r="E41" s="113" t="s">
        <v>30</v>
      </c>
      <c r="F41" s="45"/>
      <c r="G41" s="114" t="s">
        <v>31</v>
      </c>
      <c r="H41" s="25"/>
      <c r="I41" s="50" t="s">
        <v>32</v>
      </c>
      <c r="J41" s="114" t="s">
        <v>31</v>
      </c>
      <c r="K41" s="49">
        <f t="shared" si="0"/>
        <v>0</v>
      </c>
      <c r="L41" s="50" t="s">
        <v>32</v>
      </c>
      <c r="M41" s="51">
        <f t="shared" si="1"/>
        <v>0</v>
      </c>
      <c r="N41" s="257"/>
      <c r="O41" s="257"/>
      <c r="P41" s="57" t="str">
        <f t="shared" si="2"/>
        <v/>
      </c>
      <c r="Q41" s="58" t="str">
        <f t="shared" si="3"/>
        <v/>
      </c>
      <c r="R41" s="46"/>
      <c r="S41" s="46"/>
      <c r="T41" s="58" t="str">
        <f t="shared" si="4"/>
        <v/>
      </c>
      <c r="U41" s="58" t="str">
        <f t="shared" si="5"/>
        <v/>
      </c>
      <c r="V41" s="335"/>
      <c r="W41" s="336"/>
      <c r="X41" s="100"/>
    </row>
    <row r="42" spans="2:41" ht="15" customHeight="1" thickTop="1" thickBot="1">
      <c r="B42" s="115"/>
      <c r="C42" s="116"/>
      <c r="D42" s="221" t="s">
        <v>43</v>
      </c>
      <c r="E42" s="79"/>
      <c r="F42" s="79"/>
      <c r="G42" s="79"/>
      <c r="H42" s="79"/>
      <c r="I42" s="222"/>
      <c r="J42" s="117" t="s">
        <v>31</v>
      </c>
      <c r="K42" s="52">
        <f>SUM(K11:K41)</f>
        <v>0</v>
      </c>
      <c r="L42" s="53" t="s">
        <v>32</v>
      </c>
      <c r="M42" s="54">
        <f>SUM(M11:M41)</f>
        <v>0</v>
      </c>
      <c r="N42" s="258"/>
      <c r="O42" s="258"/>
      <c r="P42" s="223"/>
      <c r="Q42" s="59"/>
      <c r="R42" s="53"/>
      <c r="S42" s="53"/>
      <c r="T42" s="59"/>
      <c r="U42" s="59">
        <f>SUM(U11:U41)</f>
        <v>0</v>
      </c>
      <c r="V42" s="337"/>
      <c r="W42" s="338"/>
      <c r="X42" s="100"/>
    </row>
    <row r="43" spans="2:41" ht="15" customHeight="1" thickBot="1">
      <c r="B43" s="2"/>
      <c r="C43" s="2"/>
      <c r="D43" s="2"/>
      <c r="E43" s="2"/>
    </row>
    <row r="44" spans="2:41" ht="15" customHeight="1" thickBot="1">
      <c r="B44" s="186" t="s">
        <v>103</v>
      </c>
      <c r="C44" s="187"/>
      <c r="D44" s="135"/>
      <c r="E44" s="188"/>
      <c r="F44" s="65">
        <f>M42</f>
        <v>0</v>
      </c>
      <c r="G44" s="188" t="s">
        <v>45</v>
      </c>
      <c r="H44" s="16"/>
      <c r="R44" s="339" t="s">
        <v>61</v>
      </c>
      <c r="S44" s="340"/>
      <c r="T44" s="340"/>
      <c r="U44" s="340"/>
      <c r="V44" s="341"/>
    </row>
    <row r="45" spans="2:41" ht="21" customHeight="1">
      <c r="B45" s="189" t="s">
        <v>104</v>
      </c>
      <c r="C45" s="100"/>
      <c r="E45" s="62"/>
      <c r="F45" s="66">
        <f>U42</f>
        <v>0</v>
      </c>
      <c r="G45" s="62" t="s">
        <v>52</v>
      </c>
      <c r="H45" s="17"/>
      <c r="R45" s="342"/>
      <c r="S45" s="343"/>
      <c r="T45" s="343"/>
      <c r="U45" s="343"/>
      <c r="V45" s="344"/>
    </row>
    <row r="46" spans="2:41" ht="21" customHeight="1">
      <c r="B46" s="189" t="s">
        <v>105</v>
      </c>
      <c r="C46" s="100"/>
      <c r="E46" s="62"/>
      <c r="F46" s="13"/>
      <c r="G46" s="62" t="s">
        <v>52</v>
      </c>
      <c r="H46" s="17"/>
      <c r="R46" s="345"/>
      <c r="S46" s="346"/>
      <c r="T46" s="346"/>
      <c r="U46" s="346"/>
      <c r="V46" s="347"/>
    </row>
    <row r="47" spans="2:41" ht="21" customHeight="1" thickBot="1">
      <c r="B47" s="190" t="s">
        <v>106</v>
      </c>
      <c r="C47" s="191"/>
      <c r="D47" s="226"/>
      <c r="E47" s="192"/>
      <c r="F47" s="67">
        <f>F45-F46</f>
        <v>0</v>
      </c>
      <c r="G47" s="192" t="s">
        <v>52</v>
      </c>
      <c r="H47" s="18"/>
      <c r="R47" s="345"/>
      <c r="S47" s="346"/>
      <c r="T47" s="346"/>
      <c r="U47" s="346"/>
      <c r="V47" s="347"/>
    </row>
    <row r="48" spans="2:41" ht="21" customHeight="1" thickBot="1">
      <c r="R48" s="348"/>
      <c r="S48" s="349"/>
      <c r="T48" s="349"/>
      <c r="U48" s="349"/>
      <c r="V48" s="350"/>
    </row>
    <row r="49" spans="2:22" ht="21" customHeight="1">
      <c r="B49" s="10" t="s">
        <v>107</v>
      </c>
    </row>
    <row r="50" spans="2:22" ht="4.5" customHeight="1">
      <c r="E50" s="40"/>
    </row>
    <row r="51" spans="2:22" ht="16.5" customHeight="1">
      <c r="B51" s="267"/>
      <c r="C51" s="267"/>
      <c r="E51" s="40"/>
      <c r="F51" s="2"/>
      <c r="G51" s="2"/>
      <c r="H51" s="193"/>
    </row>
    <row r="52" spans="2:22" ht="16.5" customHeight="1">
      <c r="B52" s="263"/>
      <c r="C52" s="263"/>
      <c r="E52" s="40"/>
      <c r="F52" s="2"/>
      <c r="G52" s="2"/>
      <c r="H52" s="2"/>
      <c r="I52" s="2"/>
      <c r="J52" s="2"/>
      <c r="K52" s="2"/>
      <c r="L52" s="2"/>
      <c r="M52" s="2"/>
      <c r="N52" s="99"/>
      <c r="O52" s="99"/>
      <c r="Q52" s="2"/>
      <c r="R52" s="2"/>
      <c r="S52" s="2"/>
      <c r="T52" s="2"/>
      <c r="U52" s="2"/>
      <c r="V52" s="2"/>
    </row>
    <row r="53" spans="2:22" ht="16.5" customHeight="1">
      <c r="B53" s="263"/>
      <c r="C53" s="263"/>
      <c r="I53" s="2"/>
      <c r="J53" s="2"/>
      <c r="K53" s="2"/>
      <c r="L53" s="2"/>
      <c r="M53" s="2"/>
      <c r="N53" s="99"/>
      <c r="O53" s="99"/>
      <c r="Q53" s="2"/>
    </row>
    <row r="54" spans="2:22" ht="16.5" customHeight="1"/>
    <row r="55" spans="2:22" ht="14.25" customHeight="1">
      <c r="R55" s="143"/>
      <c r="S55" s="143"/>
      <c r="T55" s="143"/>
      <c r="U55" s="143"/>
      <c r="V55" s="143"/>
    </row>
    <row r="57" spans="2:22" ht="14.25" customHeight="1"/>
  </sheetData>
  <sheetProtection algorithmName="SHA-512" hashValue="GufSqbEVMhpds51peInV3+wgBCUPzHnzLq1KtnPrMVIZjPZJCs/pv/d1OKWZf3/6i2P1Whd43RGHQL+kIjATxA==" saltValue="4e6GMHQdHNYwB4hLkt9PXg==" spinCount="100000" sheet="1" formatRows="0" selectLockedCells="1"/>
  <mergeCells count="64">
    <mergeCell ref="T5:V5"/>
    <mergeCell ref="T4:V4"/>
    <mergeCell ref="E4:O4"/>
    <mergeCell ref="E2:V2"/>
    <mergeCell ref="AB2:AC2"/>
    <mergeCell ref="AD2:AG2"/>
    <mergeCell ref="AB3:AB4"/>
    <mergeCell ref="AC3:AC4"/>
    <mergeCell ref="AD3:AD4"/>
    <mergeCell ref="AE3:AE4"/>
    <mergeCell ref="AF3:AF4"/>
    <mergeCell ref="AG3:AG4"/>
    <mergeCell ref="V11:W11"/>
    <mergeCell ref="E5:O5"/>
    <mergeCell ref="D7:W7"/>
    <mergeCell ref="D8:M8"/>
    <mergeCell ref="N8:T8"/>
    <mergeCell ref="U8:U10"/>
    <mergeCell ref="V8:W10"/>
    <mergeCell ref="D9:D10"/>
    <mergeCell ref="E9:E10"/>
    <mergeCell ref="F9:F10"/>
    <mergeCell ref="J9:J10"/>
    <mergeCell ref="K9:K10"/>
    <mergeCell ref="L9:L10"/>
    <mergeCell ref="M9:M10"/>
    <mergeCell ref="N9:Q9"/>
    <mergeCell ref="R9:T9"/>
    <mergeCell ref="V23:W23"/>
    <mergeCell ref="V12:W12"/>
    <mergeCell ref="V13:W13"/>
    <mergeCell ref="V14:W14"/>
    <mergeCell ref="V15:W15"/>
    <mergeCell ref="V16:W16"/>
    <mergeCell ref="V17:W17"/>
    <mergeCell ref="V18:W18"/>
    <mergeCell ref="V19:W19"/>
    <mergeCell ref="V20:W20"/>
    <mergeCell ref="V21:W21"/>
    <mergeCell ref="V22:W22"/>
    <mergeCell ref="V35:W35"/>
    <mergeCell ref="V24:W24"/>
    <mergeCell ref="V25:W25"/>
    <mergeCell ref="V26:W26"/>
    <mergeCell ref="V27:W27"/>
    <mergeCell ref="V28:W28"/>
    <mergeCell ref="V29:W29"/>
    <mergeCell ref="V30:W30"/>
    <mergeCell ref="V31:W31"/>
    <mergeCell ref="V32:W32"/>
    <mergeCell ref="V33:W33"/>
    <mergeCell ref="V34:W34"/>
    <mergeCell ref="B53:C53"/>
    <mergeCell ref="V36:W36"/>
    <mergeCell ref="V37:W37"/>
    <mergeCell ref="V38:W38"/>
    <mergeCell ref="V39:W39"/>
    <mergeCell ref="V40:W40"/>
    <mergeCell ref="V41:W41"/>
    <mergeCell ref="V42:W42"/>
    <mergeCell ref="R44:V44"/>
    <mergeCell ref="R45:V48"/>
    <mergeCell ref="B51:C51"/>
    <mergeCell ref="B52:C52"/>
  </mergeCells>
  <phoneticPr fontId="2"/>
  <conditionalFormatting sqref="E5:O5">
    <cfRule type="expression" dxfId="7" priority="1">
      <formula>E4="⑥実証実験"</formula>
    </cfRule>
  </conditionalFormatting>
  <dataValidations count="7">
    <dataValidation type="list" allowBlank="1" showInputMessage="1" showErrorMessage="1" sqref="O11:O41" xr:uid="{00000000-0002-0000-0200-000000000000}">
      <formula1>INDIRECT(N11)</formula1>
    </dataValidation>
    <dataValidation type="list" allowBlank="1" showInputMessage="1" showErrorMessage="1" sqref="N11:N41" xr:uid="{00000000-0002-0000-0200-000001000000}">
      <formula1>業界</formula1>
    </dataValidation>
    <dataValidation type="list" allowBlank="1" showInputMessage="1" showErrorMessage="1" sqref="C11" xr:uid="{00000000-0002-0000-0200-000002000000}">
      <formula1>曜日</formula1>
    </dataValidation>
    <dataValidation type="decimal" operator="greaterThanOrEqual" allowBlank="1" showInputMessage="1" showErrorMessage="1" sqref="R11:S41 F46" xr:uid="{00000000-0002-0000-0200-000003000000}">
      <formula1>0</formula1>
    </dataValidation>
    <dataValidation type="time" operator="greaterThanOrEqual" allowBlank="1" showInputMessage="1" showErrorMessage="1" sqref="D11:D41 F11:F41 H11:H41" xr:uid="{00000000-0002-0000-0200-000004000000}">
      <formula1>0</formula1>
    </dataValidation>
    <dataValidation type="list" allowBlank="1" showInputMessage="1" showErrorMessage="1" sqref="E4:O4" xr:uid="{00000000-0002-0000-0200-000005000000}">
      <formula1>事業名</formula1>
    </dataValidation>
    <dataValidation type="list" allowBlank="1" showInputMessage="1" showErrorMessage="1" sqref="E5:O5" xr:uid="{00000000-0002-0000-0200-000006000000}">
      <formula1>補助対象事業</formula1>
    </dataValidation>
  </dataValidations>
  <pageMargins left="0.78740157480314965" right="0.51181102362204722" top="0.78740157480314965" bottom="0.39370078740157483" header="0.51181102362204722" footer="0.51181102362204722"/>
  <pageSetup paperSize="9" scale="50" orientation="landscape" r:id="rId1"/>
  <headerFooter alignWithMargins="0"/>
  <ignoredErrors>
    <ignoredError sqref="C12 C13:C41" unlockedFormula="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B2:AA57"/>
  <sheetViews>
    <sheetView showGridLines="0" view="pageBreakPreview" zoomScale="90" zoomScaleNormal="70" zoomScaleSheetLayoutView="90" workbookViewId="0">
      <selection activeCell="C10" sqref="C10"/>
    </sheetView>
  </sheetViews>
  <sheetFormatPr baseColWidth="10" defaultColWidth="11" defaultRowHeight="14"/>
  <cols>
    <col min="1" max="1" width="1.5" style="10" customWidth="1"/>
    <col min="2" max="2" width="8.1640625" style="10" customWidth="1"/>
    <col min="3" max="3" width="3.5" style="10" customWidth="1"/>
    <col min="4" max="4" width="17.5" style="10" customWidth="1"/>
    <col min="5" max="5" width="65" style="10" bestFit="1" customWidth="1"/>
    <col min="6" max="6" width="16.33203125" style="10" bestFit="1" customWidth="1"/>
    <col min="7" max="7" width="12.5" style="10" customWidth="1"/>
    <col min="8" max="8" width="16.33203125" style="10" bestFit="1" customWidth="1"/>
    <col min="9" max="9" width="16.83203125" style="10" customWidth="1"/>
    <col min="10" max="11" width="12.5" style="10" customWidth="1"/>
    <col min="12" max="12" width="25.6640625" style="10" customWidth="1"/>
    <col min="13" max="14" width="3.5" style="10" customWidth="1"/>
    <col min="15" max="15" width="11" style="10"/>
    <col min="16" max="16" width="58.33203125" style="10" bestFit="1" customWidth="1"/>
    <col min="17" max="17" width="87.33203125" style="10" customWidth="1"/>
    <col min="18" max="20" width="11" style="10"/>
    <col min="21" max="22" width="12.5" style="10" customWidth="1"/>
    <col min="23" max="26" width="19.1640625" style="10" customWidth="1"/>
    <col min="27" max="16384" width="11" style="10"/>
  </cols>
  <sheetData>
    <row r="2" spans="2:27" ht="21" customHeight="1">
      <c r="B2" s="1" t="s">
        <v>108</v>
      </c>
      <c r="C2" s="1"/>
      <c r="D2" s="1"/>
      <c r="E2" s="290" t="s">
        <v>109</v>
      </c>
      <c r="F2" s="290"/>
      <c r="G2" s="290"/>
      <c r="H2" s="290"/>
      <c r="I2" s="290"/>
      <c r="J2" s="290"/>
      <c r="K2" s="290"/>
      <c r="L2" s="290"/>
      <c r="U2" s="267"/>
      <c r="V2" s="267"/>
      <c r="W2" s="267"/>
      <c r="X2" s="267"/>
      <c r="Y2" s="267"/>
      <c r="Z2" s="267"/>
    </row>
    <row r="3" spans="2:27" ht="14.25" customHeight="1">
      <c r="B3" s="2"/>
      <c r="C3" s="2"/>
      <c r="D3" s="2"/>
      <c r="E3" s="2"/>
      <c r="F3" s="2"/>
      <c r="G3" s="2"/>
      <c r="H3" s="2"/>
      <c r="I3" s="2"/>
      <c r="J3" s="2"/>
      <c r="K3" s="2"/>
      <c r="U3" s="267"/>
      <c r="V3" s="267"/>
      <c r="W3" s="267"/>
      <c r="X3" s="372"/>
      <c r="Y3" s="267"/>
      <c r="Z3" s="267"/>
    </row>
    <row r="4" spans="2:27" ht="17.25" customHeight="1">
      <c r="B4" s="4" t="s">
        <v>3</v>
      </c>
      <c r="C4" s="3"/>
      <c r="D4" s="3"/>
      <c r="E4" s="315" t="s">
        <v>4</v>
      </c>
      <c r="F4" s="315"/>
      <c r="G4" s="315"/>
      <c r="H4" s="2"/>
      <c r="I4" s="2"/>
      <c r="J4" s="178" t="s">
        <v>8</v>
      </c>
      <c r="K4" s="273"/>
      <c r="L4" s="273"/>
      <c r="U4" s="267"/>
      <c r="V4" s="267"/>
      <c r="W4" s="267"/>
      <c r="X4" s="372"/>
      <c r="Y4" s="267"/>
      <c r="Z4" s="267"/>
    </row>
    <row r="5" spans="2:27" ht="17.25" customHeight="1">
      <c r="B5" s="7" t="s">
        <v>7</v>
      </c>
      <c r="C5" s="7"/>
      <c r="D5" s="7"/>
      <c r="E5" s="309"/>
      <c r="F5" s="309"/>
      <c r="G5" s="309"/>
      <c r="H5" s="2"/>
      <c r="I5" s="2"/>
      <c r="J5" s="2"/>
      <c r="K5" s="2"/>
      <c r="V5" s="60"/>
    </row>
    <row r="6" spans="2:27" ht="17.25" customHeight="1" thickBot="1">
      <c r="B6" s="2"/>
      <c r="C6" s="2"/>
      <c r="D6" s="2"/>
      <c r="E6" s="2"/>
      <c r="F6" s="2"/>
      <c r="G6" s="2"/>
      <c r="H6" s="2"/>
      <c r="I6" s="2"/>
      <c r="J6" s="2"/>
      <c r="K6" s="2"/>
      <c r="V6" s="60"/>
    </row>
    <row r="7" spans="2:27" ht="21.75" customHeight="1" thickBot="1">
      <c r="B7" s="101"/>
      <c r="C7" s="102"/>
      <c r="D7" s="351" t="s">
        <v>110</v>
      </c>
      <c r="E7" s="352"/>
      <c r="F7" s="352"/>
      <c r="G7" s="352"/>
      <c r="H7" s="352"/>
      <c r="I7" s="352"/>
      <c r="J7" s="352"/>
      <c r="K7" s="352"/>
      <c r="L7" s="352"/>
      <c r="M7" s="353"/>
      <c r="N7" s="8"/>
      <c r="V7" s="60"/>
    </row>
    <row r="8" spans="2:27" ht="16.5" customHeight="1">
      <c r="B8" s="383" t="s">
        <v>111</v>
      </c>
      <c r="C8" s="381" t="s">
        <v>112</v>
      </c>
      <c r="D8" s="376" t="s">
        <v>113</v>
      </c>
      <c r="E8" s="354" t="s">
        <v>114</v>
      </c>
      <c r="F8" s="355"/>
      <c r="G8" s="355"/>
      <c r="H8" s="276" t="s">
        <v>98</v>
      </c>
      <c r="I8" s="284"/>
      <c r="J8" s="284"/>
      <c r="K8" s="194"/>
      <c r="L8" s="378" t="s">
        <v>115</v>
      </c>
      <c r="M8" s="379"/>
      <c r="N8" s="8"/>
      <c r="V8" s="60"/>
    </row>
    <row r="9" spans="2:27" ht="29.25" customHeight="1">
      <c r="B9" s="384"/>
      <c r="C9" s="382"/>
      <c r="D9" s="377"/>
      <c r="E9" s="179" t="s">
        <v>116</v>
      </c>
      <c r="F9" s="179" t="s">
        <v>117</v>
      </c>
      <c r="G9" s="180" t="s">
        <v>101</v>
      </c>
      <c r="H9" s="179" t="s">
        <v>117</v>
      </c>
      <c r="I9" s="181" t="s">
        <v>118</v>
      </c>
      <c r="J9" s="195" t="s">
        <v>101</v>
      </c>
      <c r="K9" s="198" t="s">
        <v>94</v>
      </c>
      <c r="L9" s="276"/>
      <c r="M9" s="380"/>
      <c r="N9" s="8"/>
      <c r="V9" s="60"/>
      <c r="X9" s="2"/>
      <c r="Y9" s="62"/>
      <c r="Z9" s="2"/>
    </row>
    <row r="10" spans="2:27" ht="15" customHeight="1">
      <c r="B10" s="5">
        <v>1</v>
      </c>
      <c r="C10" s="205" t="s">
        <v>119</v>
      </c>
      <c r="D10" s="69"/>
      <c r="E10" s="70"/>
      <c r="F10" s="83" t="str">
        <f t="shared" ref="F10:F40" si="0">IFERROR(IF(D10="","",VLOOKUP(E10,執筆,2,FALSE)),"")</f>
        <v/>
      </c>
      <c r="G10" s="77" t="str">
        <f>IFERROR(IF(D10="","",D10*F10),"")</f>
        <v/>
      </c>
      <c r="H10" s="71"/>
      <c r="I10" s="72"/>
      <c r="J10" s="83" t="str">
        <f>IFERROR(IF(G10="","",IF(H10="",I10,D10*H10)),"")</f>
        <v/>
      </c>
      <c r="K10" s="196" t="str">
        <f>IFERROR(IF(G10&lt;=0,"",IF(J10=0,G10,IF(G10&lt;=J10,G10,J10))),"")</f>
        <v/>
      </c>
      <c r="L10" s="374"/>
      <c r="M10" s="375"/>
      <c r="N10" s="182"/>
      <c r="U10" s="2"/>
      <c r="V10" s="20"/>
      <c r="W10" s="62"/>
      <c r="X10" s="2"/>
      <c r="Y10" s="2"/>
      <c r="Z10" s="2"/>
    </row>
    <row r="11" spans="2:27" ht="15" customHeight="1">
      <c r="B11" s="5">
        <v>2</v>
      </c>
      <c r="C11" s="199" t="str">
        <f t="shared" ref="C11:C40" si="1">IFERROR(VLOOKUP(C10,曜日変換,2,0),"")</f>
        <v>水</v>
      </c>
      <c r="D11" s="69"/>
      <c r="E11" s="70"/>
      <c r="F11" s="83" t="str">
        <f t="shared" si="0"/>
        <v/>
      </c>
      <c r="G11" s="77" t="str">
        <f t="shared" ref="G11:G40" si="2">IFERROR(IF(D11="","",D11*F11),"")</f>
        <v/>
      </c>
      <c r="H11" s="71"/>
      <c r="I11" s="72"/>
      <c r="J11" s="83" t="str">
        <f t="shared" ref="J11:J40" si="3">IFERROR(IF(G11="","",IF(H11="",I11,D11*H11)),"")</f>
        <v/>
      </c>
      <c r="K11" s="196" t="str">
        <f t="shared" ref="K11:K40" si="4">IFERROR(IF(G11&lt;=0,"",IF(J11=0,G11,IF(G11&lt;=J11,G11,J11))),"")</f>
        <v/>
      </c>
      <c r="L11" s="374"/>
      <c r="M11" s="375"/>
      <c r="N11" s="182"/>
      <c r="O11" s="63"/>
      <c r="P11" s="63"/>
      <c r="U11" s="2"/>
      <c r="V11" s="20"/>
      <c r="W11" s="62"/>
      <c r="X11" s="2"/>
      <c r="Y11" s="62"/>
      <c r="Z11" s="2"/>
    </row>
    <row r="12" spans="2:27" ht="15" customHeight="1">
      <c r="B12" s="5">
        <v>3</v>
      </c>
      <c r="C12" s="199" t="str">
        <f t="shared" si="1"/>
        <v>木</v>
      </c>
      <c r="D12" s="69"/>
      <c r="E12" s="70"/>
      <c r="F12" s="83" t="str">
        <f t="shared" si="0"/>
        <v/>
      </c>
      <c r="G12" s="77" t="str">
        <f t="shared" si="2"/>
        <v/>
      </c>
      <c r="H12" s="71"/>
      <c r="I12" s="72"/>
      <c r="J12" s="83" t="str">
        <f t="shared" si="3"/>
        <v/>
      </c>
      <c r="K12" s="196" t="str">
        <f t="shared" si="4"/>
        <v/>
      </c>
      <c r="L12" s="374"/>
      <c r="M12" s="375"/>
      <c r="N12" s="182"/>
      <c r="O12" s="183"/>
      <c r="Q12" s="35"/>
      <c r="U12" s="2"/>
      <c r="V12" s="20"/>
      <c r="W12" s="62"/>
      <c r="X12" s="2"/>
      <c r="Y12" s="2"/>
      <c r="Z12" s="2"/>
    </row>
    <row r="13" spans="2:27" ht="15" customHeight="1">
      <c r="B13" s="5">
        <v>4</v>
      </c>
      <c r="C13" s="199" t="str">
        <f t="shared" si="1"/>
        <v>金</v>
      </c>
      <c r="D13" s="69"/>
      <c r="E13" s="70"/>
      <c r="F13" s="83" t="str">
        <f t="shared" si="0"/>
        <v/>
      </c>
      <c r="G13" s="77" t="str">
        <f t="shared" si="2"/>
        <v/>
      </c>
      <c r="H13" s="71"/>
      <c r="I13" s="72"/>
      <c r="J13" s="83" t="str">
        <f t="shared" si="3"/>
        <v/>
      </c>
      <c r="K13" s="196" t="str">
        <f t="shared" si="4"/>
        <v/>
      </c>
      <c r="L13" s="374"/>
      <c r="M13" s="375"/>
      <c r="N13" s="182"/>
      <c r="Q13" s="35"/>
      <c r="R13" s="35"/>
      <c r="S13" s="2"/>
      <c r="T13" s="64"/>
      <c r="U13" s="2"/>
      <c r="V13" s="20"/>
      <c r="W13" s="62"/>
      <c r="X13" s="2"/>
      <c r="Y13" s="64"/>
      <c r="Z13" s="2"/>
    </row>
    <row r="14" spans="2:27" ht="15" customHeight="1">
      <c r="B14" s="5">
        <v>5</v>
      </c>
      <c r="C14" s="199" t="str">
        <f t="shared" si="1"/>
        <v>土</v>
      </c>
      <c r="D14" s="69"/>
      <c r="E14" s="70"/>
      <c r="F14" s="83" t="str">
        <f t="shared" si="0"/>
        <v/>
      </c>
      <c r="G14" s="77" t="str">
        <f t="shared" si="2"/>
        <v/>
      </c>
      <c r="H14" s="71"/>
      <c r="I14" s="72"/>
      <c r="J14" s="83" t="str">
        <f t="shared" si="3"/>
        <v/>
      </c>
      <c r="K14" s="196" t="str">
        <f t="shared" si="4"/>
        <v/>
      </c>
      <c r="L14" s="374"/>
      <c r="M14" s="375"/>
      <c r="N14" s="182"/>
      <c r="Q14" s="35"/>
      <c r="R14" s="35"/>
      <c r="S14" s="2"/>
      <c r="T14" s="64"/>
      <c r="U14" s="2"/>
      <c r="V14" s="20"/>
      <c r="W14" s="62"/>
      <c r="X14" s="2"/>
      <c r="Y14" s="64"/>
      <c r="Z14" s="2"/>
    </row>
    <row r="15" spans="2:27" ht="15" customHeight="1">
      <c r="B15" s="5">
        <v>6</v>
      </c>
      <c r="C15" s="199" t="str">
        <f t="shared" si="1"/>
        <v>日</v>
      </c>
      <c r="D15" s="69"/>
      <c r="E15" s="70"/>
      <c r="F15" s="83" t="str">
        <f t="shared" si="0"/>
        <v/>
      </c>
      <c r="G15" s="77" t="str">
        <f t="shared" si="2"/>
        <v/>
      </c>
      <c r="H15" s="71"/>
      <c r="I15" s="72"/>
      <c r="J15" s="83" t="str">
        <f t="shared" si="3"/>
        <v/>
      </c>
      <c r="K15" s="196" t="str">
        <f t="shared" si="4"/>
        <v/>
      </c>
      <c r="L15" s="374"/>
      <c r="M15" s="375"/>
      <c r="N15" s="182"/>
      <c r="Q15" s="35"/>
      <c r="R15" s="35"/>
      <c r="S15" s="2"/>
      <c r="T15" s="64"/>
      <c r="U15" s="2"/>
      <c r="V15" s="20"/>
      <c r="W15" s="62"/>
      <c r="X15" s="2"/>
      <c r="Y15" s="64"/>
      <c r="Z15" s="2"/>
    </row>
    <row r="16" spans="2:27" ht="15" customHeight="1">
      <c r="B16" s="5">
        <v>7</v>
      </c>
      <c r="C16" s="199" t="str">
        <f t="shared" si="1"/>
        <v>月</v>
      </c>
      <c r="D16" s="69"/>
      <c r="E16" s="70"/>
      <c r="F16" s="83" t="str">
        <f t="shared" si="0"/>
        <v/>
      </c>
      <c r="G16" s="77" t="str">
        <f t="shared" si="2"/>
        <v/>
      </c>
      <c r="H16" s="71"/>
      <c r="I16" s="72"/>
      <c r="J16" s="83" t="str">
        <f>IFERROR(IF(G16="","",IF(H16="",I16,D16*H16)),"")</f>
        <v/>
      </c>
      <c r="K16" s="196" t="str">
        <f>IFERROR(IF(G16&lt;=0,"",IF(J16=0,G16,IF(G16&lt;=J16,G16,J16))),"")</f>
        <v/>
      </c>
      <c r="L16" s="374"/>
      <c r="M16" s="375"/>
      <c r="N16" s="182"/>
      <c r="Q16" s="35"/>
      <c r="R16" s="35"/>
      <c r="S16" s="2"/>
      <c r="T16" s="64"/>
      <c r="U16" s="2"/>
      <c r="V16" s="8"/>
      <c r="X16" s="2"/>
      <c r="Y16" s="2"/>
      <c r="Z16" s="64"/>
      <c r="AA16" s="2"/>
    </row>
    <row r="17" spans="2:27" ht="15" customHeight="1">
      <c r="B17" s="5">
        <v>8</v>
      </c>
      <c r="C17" s="199" t="str">
        <f t="shared" si="1"/>
        <v>火</v>
      </c>
      <c r="D17" s="69"/>
      <c r="E17" s="70"/>
      <c r="F17" s="83" t="str">
        <f t="shared" si="0"/>
        <v/>
      </c>
      <c r="G17" s="77" t="str">
        <f t="shared" si="2"/>
        <v/>
      </c>
      <c r="H17" s="71"/>
      <c r="I17" s="72"/>
      <c r="J17" s="83" t="str">
        <f t="shared" si="3"/>
        <v/>
      </c>
      <c r="K17" s="196" t="str">
        <f t="shared" si="4"/>
        <v/>
      </c>
      <c r="L17" s="374"/>
      <c r="M17" s="375"/>
      <c r="N17" s="182"/>
      <c r="O17" s="100"/>
      <c r="Q17" s="35"/>
      <c r="R17" s="35"/>
      <c r="S17" s="2"/>
      <c r="T17" s="64"/>
      <c r="U17" s="2"/>
      <c r="V17" s="8"/>
      <c r="X17" s="2"/>
      <c r="Y17" s="2"/>
      <c r="Z17" s="64"/>
      <c r="AA17" s="2"/>
    </row>
    <row r="18" spans="2:27" ht="15" customHeight="1">
      <c r="B18" s="5">
        <v>9</v>
      </c>
      <c r="C18" s="199" t="str">
        <f t="shared" si="1"/>
        <v>水</v>
      </c>
      <c r="D18" s="69"/>
      <c r="E18" s="70"/>
      <c r="F18" s="83" t="str">
        <f t="shared" si="0"/>
        <v/>
      </c>
      <c r="G18" s="77" t="str">
        <f t="shared" si="2"/>
        <v/>
      </c>
      <c r="H18" s="71"/>
      <c r="I18" s="72"/>
      <c r="J18" s="83" t="str">
        <f t="shared" si="3"/>
        <v/>
      </c>
      <c r="K18" s="196" t="str">
        <f t="shared" si="4"/>
        <v/>
      </c>
      <c r="L18" s="374"/>
      <c r="M18" s="375"/>
      <c r="N18" s="182"/>
      <c r="O18" s="100"/>
      <c r="Q18" s="35"/>
      <c r="R18" s="35"/>
      <c r="S18" s="2"/>
      <c r="T18" s="64"/>
      <c r="W18" s="62"/>
    </row>
    <row r="19" spans="2:27" ht="15" customHeight="1">
      <c r="B19" s="5">
        <v>10</v>
      </c>
      <c r="C19" s="199" t="str">
        <f t="shared" si="1"/>
        <v>木</v>
      </c>
      <c r="D19" s="69"/>
      <c r="E19" s="70"/>
      <c r="F19" s="83" t="str">
        <f t="shared" si="0"/>
        <v/>
      </c>
      <c r="G19" s="77" t="str">
        <f t="shared" si="2"/>
        <v/>
      </c>
      <c r="H19" s="71"/>
      <c r="I19" s="72"/>
      <c r="J19" s="83" t="str">
        <f t="shared" si="3"/>
        <v/>
      </c>
      <c r="K19" s="196" t="str">
        <f t="shared" si="4"/>
        <v/>
      </c>
      <c r="L19" s="374"/>
      <c r="M19" s="375"/>
      <c r="N19" s="182"/>
      <c r="O19" s="100"/>
      <c r="Q19" s="35"/>
      <c r="R19" s="35"/>
      <c r="S19" s="2"/>
      <c r="T19" s="64"/>
      <c r="W19" s="2"/>
    </row>
    <row r="20" spans="2:27" ht="15" customHeight="1">
      <c r="B20" s="5">
        <v>11</v>
      </c>
      <c r="C20" s="199" t="str">
        <f t="shared" si="1"/>
        <v>金</v>
      </c>
      <c r="D20" s="69"/>
      <c r="E20" s="70"/>
      <c r="F20" s="83" t="str">
        <f t="shared" si="0"/>
        <v/>
      </c>
      <c r="G20" s="77" t="str">
        <f t="shared" si="2"/>
        <v/>
      </c>
      <c r="H20" s="71"/>
      <c r="I20" s="72"/>
      <c r="J20" s="83" t="str">
        <f t="shared" si="3"/>
        <v/>
      </c>
      <c r="K20" s="196" t="str">
        <f t="shared" si="4"/>
        <v/>
      </c>
      <c r="L20" s="374"/>
      <c r="M20" s="375"/>
      <c r="N20" s="182"/>
      <c r="O20" s="100"/>
      <c r="Q20" s="35"/>
      <c r="R20" s="35"/>
      <c r="S20" s="2"/>
      <c r="T20" s="64"/>
      <c r="W20" s="62"/>
    </row>
    <row r="21" spans="2:27" ht="15" customHeight="1">
      <c r="B21" s="5">
        <v>12</v>
      </c>
      <c r="C21" s="199" t="str">
        <f t="shared" si="1"/>
        <v>土</v>
      </c>
      <c r="D21" s="69"/>
      <c r="E21" s="70"/>
      <c r="F21" s="83" t="str">
        <f t="shared" si="0"/>
        <v/>
      </c>
      <c r="G21" s="77" t="str">
        <f t="shared" si="2"/>
        <v/>
      </c>
      <c r="H21" s="71"/>
      <c r="I21" s="72"/>
      <c r="J21" s="83" t="str">
        <f t="shared" si="3"/>
        <v/>
      </c>
      <c r="K21" s="196" t="str">
        <f t="shared" si="4"/>
        <v/>
      </c>
      <c r="L21" s="374"/>
      <c r="M21" s="375"/>
      <c r="N21" s="182"/>
      <c r="O21" s="100"/>
      <c r="Q21" s="35"/>
      <c r="R21" s="35"/>
      <c r="S21" s="2"/>
      <c r="T21" s="64"/>
      <c r="W21" s="2"/>
    </row>
    <row r="22" spans="2:27" ht="15" customHeight="1">
      <c r="B22" s="5">
        <v>13</v>
      </c>
      <c r="C22" s="199" t="str">
        <f t="shared" si="1"/>
        <v>日</v>
      </c>
      <c r="D22" s="69"/>
      <c r="E22" s="70"/>
      <c r="F22" s="83" t="str">
        <f t="shared" si="0"/>
        <v/>
      </c>
      <c r="G22" s="77" t="str">
        <f t="shared" si="2"/>
        <v/>
      </c>
      <c r="H22" s="71"/>
      <c r="I22" s="72"/>
      <c r="J22" s="83" t="str">
        <f t="shared" si="3"/>
        <v/>
      </c>
      <c r="K22" s="196" t="str">
        <f t="shared" si="4"/>
        <v/>
      </c>
      <c r="L22" s="374"/>
      <c r="M22" s="375"/>
      <c r="N22" s="182"/>
      <c r="O22" s="100"/>
      <c r="Q22" s="35"/>
      <c r="R22" s="35"/>
      <c r="S22" s="2"/>
      <c r="T22" s="64"/>
      <c r="W22" s="64"/>
    </row>
    <row r="23" spans="2:27" ht="15" customHeight="1">
      <c r="B23" s="5">
        <v>14</v>
      </c>
      <c r="C23" s="199" t="str">
        <f t="shared" si="1"/>
        <v>月</v>
      </c>
      <c r="D23" s="69"/>
      <c r="E23" s="70"/>
      <c r="F23" s="83" t="str">
        <f t="shared" si="0"/>
        <v/>
      </c>
      <c r="G23" s="77" t="str">
        <f t="shared" si="2"/>
        <v/>
      </c>
      <c r="H23" s="71"/>
      <c r="I23" s="72"/>
      <c r="J23" s="83" t="str">
        <f t="shared" si="3"/>
        <v/>
      </c>
      <c r="K23" s="196" t="str">
        <f t="shared" si="4"/>
        <v/>
      </c>
      <c r="L23" s="374"/>
      <c r="M23" s="375"/>
      <c r="N23" s="182"/>
      <c r="O23" s="100"/>
      <c r="Q23" s="35"/>
      <c r="R23" s="35"/>
      <c r="W23" s="64"/>
    </row>
    <row r="24" spans="2:27" ht="15" customHeight="1">
      <c r="B24" s="5">
        <v>15</v>
      </c>
      <c r="C24" s="199" t="str">
        <f t="shared" si="1"/>
        <v>火</v>
      </c>
      <c r="D24" s="69"/>
      <c r="E24" s="70"/>
      <c r="F24" s="83" t="str">
        <f t="shared" si="0"/>
        <v/>
      </c>
      <c r="G24" s="77" t="str">
        <f t="shared" si="2"/>
        <v/>
      </c>
      <c r="H24" s="71"/>
      <c r="I24" s="72"/>
      <c r="J24" s="83" t="str">
        <f t="shared" si="3"/>
        <v/>
      </c>
      <c r="K24" s="196" t="str">
        <f t="shared" si="4"/>
        <v/>
      </c>
      <c r="L24" s="374"/>
      <c r="M24" s="375"/>
      <c r="N24" s="182"/>
      <c r="O24" s="100"/>
      <c r="Q24" s="35"/>
      <c r="R24" s="35"/>
      <c r="W24" s="64"/>
    </row>
    <row r="25" spans="2:27" ht="15" customHeight="1">
      <c r="B25" s="5">
        <v>16</v>
      </c>
      <c r="C25" s="199" t="str">
        <f t="shared" si="1"/>
        <v>水</v>
      </c>
      <c r="D25" s="69"/>
      <c r="E25" s="70"/>
      <c r="F25" s="83" t="str">
        <f t="shared" si="0"/>
        <v/>
      </c>
      <c r="G25" s="77" t="str">
        <f t="shared" si="2"/>
        <v/>
      </c>
      <c r="H25" s="71"/>
      <c r="I25" s="72"/>
      <c r="J25" s="83" t="str">
        <f t="shared" si="3"/>
        <v/>
      </c>
      <c r="K25" s="196" t="str">
        <f t="shared" si="4"/>
        <v/>
      </c>
      <c r="L25" s="374"/>
      <c r="M25" s="375"/>
      <c r="N25" s="182"/>
      <c r="O25" s="100"/>
      <c r="Q25" s="35"/>
      <c r="R25" s="35"/>
    </row>
    <row r="26" spans="2:27" ht="15" customHeight="1">
      <c r="B26" s="5">
        <v>17</v>
      </c>
      <c r="C26" s="199" t="str">
        <f t="shared" si="1"/>
        <v>木</v>
      </c>
      <c r="D26" s="69"/>
      <c r="E26" s="70"/>
      <c r="F26" s="83" t="str">
        <f t="shared" si="0"/>
        <v/>
      </c>
      <c r="G26" s="77" t="str">
        <f t="shared" si="2"/>
        <v/>
      </c>
      <c r="H26" s="71"/>
      <c r="I26" s="72"/>
      <c r="J26" s="83" t="str">
        <f t="shared" si="3"/>
        <v/>
      </c>
      <c r="K26" s="196" t="str">
        <f t="shared" si="4"/>
        <v/>
      </c>
      <c r="L26" s="374"/>
      <c r="M26" s="375"/>
      <c r="N26" s="182"/>
      <c r="O26" s="100"/>
      <c r="Q26" s="35"/>
      <c r="R26" s="35"/>
    </row>
    <row r="27" spans="2:27" ht="15" customHeight="1">
      <c r="B27" s="5">
        <v>18</v>
      </c>
      <c r="C27" s="199" t="str">
        <f t="shared" si="1"/>
        <v>金</v>
      </c>
      <c r="D27" s="69"/>
      <c r="E27" s="70"/>
      <c r="F27" s="83" t="str">
        <f t="shared" si="0"/>
        <v/>
      </c>
      <c r="G27" s="77" t="str">
        <f t="shared" si="2"/>
        <v/>
      </c>
      <c r="H27" s="71"/>
      <c r="I27" s="72"/>
      <c r="J27" s="83" t="str">
        <f t="shared" si="3"/>
        <v/>
      </c>
      <c r="K27" s="196" t="str">
        <f t="shared" si="4"/>
        <v/>
      </c>
      <c r="L27" s="374"/>
      <c r="M27" s="375"/>
      <c r="N27" s="182"/>
      <c r="Q27" s="35"/>
      <c r="R27" s="35"/>
      <c r="W27" s="2"/>
    </row>
    <row r="28" spans="2:27" ht="15" customHeight="1">
      <c r="B28" s="5">
        <v>19</v>
      </c>
      <c r="C28" s="199" t="str">
        <f t="shared" si="1"/>
        <v>土</v>
      </c>
      <c r="D28" s="69"/>
      <c r="E28" s="70"/>
      <c r="F28" s="83" t="str">
        <f t="shared" si="0"/>
        <v/>
      </c>
      <c r="G28" s="77" t="str">
        <f t="shared" si="2"/>
        <v/>
      </c>
      <c r="H28" s="71"/>
      <c r="I28" s="72"/>
      <c r="J28" s="83" t="str">
        <f t="shared" si="3"/>
        <v/>
      </c>
      <c r="K28" s="196" t="str">
        <f t="shared" si="4"/>
        <v/>
      </c>
      <c r="L28" s="374"/>
      <c r="M28" s="375"/>
      <c r="N28" s="182"/>
      <c r="Q28" s="35"/>
      <c r="R28" s="35"/>
      <c r="W28" s="2"/>
    </row>
    <row r="29" spans="2:27" ht="15" customHeight="1">
      <c r="B29" s="5">
        <v>20</v>
      </c>
      <c r="C29" s="199" t="str">
        <f t="shared" si="1"/>
        <v>日</v>
      </c>
      <c r="D29" s="69"/>
      <c r="E29" s="70"/>
      <c r="F29" s="83" t="str">
        <f t="shared" si="0"/>
        <v/>
      </c>
      <c r="G29" s="77" t="str">
        <f t="shared" si="2"/>
        <v/>
      </c>
      <c r="H29" s="71"/>
      <c r="I29" s="72"/>
      <c r="J29" s="83" t="str">
        <f t="shared" si="3"/>
        <v/>
      </c>
      <c r="K29" s="196" t="str">
        <f t="shared" si="4"/>
        <v/>
      </c>
      <c r="L29" s="374"/>
      <c r="M29" s="375"/>
      <c r="N29" s="182"/>
      <c r="Q29" s="35"/>
      <c r="R29" s="35"/>
      <c r="W29" s="2"/>
    </row>
    <row r="30" spans="2:27" ht="15" customHeight="1">
      <c r="B30" s="5">
        <v>21</v>
      </c>
      <c r="C30" s="199" t="str">
        <f t="shared" si="1"/>
        <v>月</v>
      </c>
      <c r="D30" s="69"/>
      <c r="E30" s="70"/>
      <c r="F30" s="83" t="str">
        <f t="shared" si="0"/>
        <v/>
      </c>
      <c r="G30" s="77" t="str">
        <f t="shared" si="2"/>
        <v/>
      </c>
      <c r="H30" s="71"/>
      <c r="I30" s="72"/>
      <c r="J30" s="83" t="str">
        <f t="shared" si="3"/>
        <v/>
      </c>
      <c r="K30" s="196" t="str">
        <f t="shared" si="4"/>
        <v/>
      </c>
      <c r="L30" s="374"/>
      <c r="M30" s="375"/>
      <c r="N30" s="182"/>
      <c r="Q30" s="40"/>
      <c r="R30" s="40"/>
      <c r="W30" s="2"/>
    </row>
    <row r="31" spans="2:27" ht="15" customHeight="1">
      <c r="B31" s="5">
        <v>22</v>
      </c>
      <c r="C31" s="199" t="str">
        <f t="shared" si="1"/>
        <v>火</v>
      </c>
      <c r="D31" s="69"/>
      <c r="E31" s="70"/>
      <c r="F31" s="83" t="str">
        <f t="shared" si="0"/>
        <v/>
      </c>
      <c r="G31" s="77" t="str">
        <f t="shared" si="2"/>
        <v/>
      </c>
      <c r="H31" s="71"/>
      <c r="I31" s="72"/>
      <c r="J31" s="83" t="str">
        <f t="shared" si="3"/>
        <v/>
      </c>
      <c r="K31" s="196" t="str">
        <f t="shared" si="4"/>
        <v/>
      </c>
      <c r="L31" s="374"/>
      <c r="M31" s="375"/>
      <c r="N31" s="182"/>
      <c r="W31" s="2"/>
    </row>
    <row r="32" spans="2:27" ht="15" customHeight="1">
      <c r="B32" s="5">
        <v>23</v>
      </c>
      <c r="C32" s="199" t="str">
        <f t="shared" si="1"/>
        <v>水</v>
      </c>
      <c r="D32" s="69"/>
      <c r="E32" s="70"/>
      <c r="F32" s="83" t="str">
        <f t="shared" si="0"/>
        <v/>
      </c>
      <c r="G32" s="77" t="str">
        <f t="shared" si="2"/>
        <v/>
      </c>
      <c r="H32" s="71"/>
      <c r="I32" s="72"/>
      <c r="J32" s="83" t="str">
        <f t="shared" si="3"/>
        <v/>
      </c>
      <c r="K32" s="196" t="str">
        <f t="shared" si="4"/>
        <v/>
      </c>
      <c r="L32" s="374"/>
      <c r="M32" s="375"/>
      <c r="N32" s="182"/>
      <c r="W32" s="2"/>
    </row>
    <row r="33" spans="2:14" ht="15" customHeight="1">
      <c r="B33" s="5">
        <v>24</v>
      </c>
      <c r="C33" s="199" t="str">
        <f t="shared" si="1"/>
        <v>木</v>
      </c>
      <c r="D33" s="69"/>
      <c r="E33" s="70"/>
      <c r="F33" s="83" t="str">
        <f t="shared" si="0"/>
        <v/>
      </c>
      <c r="G33" s="77" t="str">
        <f t="shared" si="2"/>
        <v/>
      </c>
      <c r="H33" s="71"/>
      <c r="I33" s="72"/>
      <c r="J33" s="83" t="str">
        <f t="shared" si="3"/>
        <v/>
      </c>
      <c r="K33" s="196" t="str">
        <f t="shared" si="4"/>
        <v/>
      </c>
      <c r="L33" s="374"/>
      <c r="M33" s="375"/>
      <c r="N33" s="182"/>
    </row>
    <row r="34" spans="2:14" ht="15" customHeight="1">
      <c r="B34" s="5">
        <v>25</v>
      </c>
      <c r="C34" s="199" t="str">
        <f t="shared" si="1"/>
        <v>金</v>
      </c>
      <c r="D34" s="69"/>
      <c r="E34" s="70"/>
      <c r="F34" s="83" t="str">
        <f t="shared" si="0"/>
        <v/>
      </c>
      <c r="G34" s="77" t="str">
        <f t="shared" si="2"/>
        <v/>
      </c>
      <c r="H34" s="71"/>
      <c r="I34" s="72"/>
      <c r="J34" s="83" t="str">
        <f t="shared" si="3"/>
        <v/>
      </c>
      <c r="K34" s="196" t="str">
        <f t="shared" si="4"/>
        <v/>
      </c>
      <c r="L34" s="374"/>
      <c r="M34" s="375"/>
      <c r="N34" s="182"/>
    </row>
    <row r="35" spans="2:14" ht="15" customHeight="1">
      <c r="B35" s="5">
        <v>26</v>
      </c>
      <c r="C35" s="199" t="str">
        <f t="shared" si="1"/>
        <v>土</v>
      </c>
      <c r="D35" s="69"/>
      <c r="E35" s="70"/>
      <c r="F35" s="83" t="str">
        <f t="shared" si="0"/>
        <v/>
      </c>
      <c r="G35" s="77" t="str">
        <f t="shared" si="2"/>
        <v/>
      </c>
      <c r="H35" s="71"/>
      <c r="I35" s="72"/>
      <c r="J35" s="83" t="str">
        <f t="shared" si="3"/>
        <v/>
      </c>
      <c r="K35" s="196" t="str">
        <f t="shared" si="4"/>
        <v/>
      </c>
      <c r="L35" s="374"/>
      <c r="M35" s="375"/>
      <c r="N35" s="182"/>
    </row>
    <row r="36" spans="2:14" ht="15" customHeight="1">
      <c r="B36" s="5">
        <v>27</v>
      </c>
      <c r="C36" s="199" t="str">
        <f t="shared" si="1"/>
        <v>日</v>
      </c>
      <c r="D36" s="69"/>
      <c r="E36" s="70"/>
      <c r="F36" s="83" t="str">
        <f t="shared" si="0"/>
        <v/>
      </c>
      <c r="G36" s="77" t="str">
        <f t="shared" si="2"/>
        <v/>
      </c>
      <c r="H36" s="71"/>
      <c r="I36" s="72"/>
      <c r="J36" s="83" t="str">
        <f t="shared" si="3"/>
        <v/>
      </c>
      <c r="K36" s="196" t="str">
        <f t="shared" si="4"/>
        <v/>
      </c>
      <c r="L36" s="374"/>
      <c r="M36" s="375"/>
      <c r="N36" s="182"/>
    </row>
    <row r="37" spans="2:14" ht="15" customHeight="1">
      <c r="B37" s="5">
        <v>28</v>
      </c>
      <c r="C37" s="199" t="str">
        <f t="shared" si="1"/>
        <v>月</v>
      </c>
      <c r="D37" s="69"/>
      <c r="E37" s="70"/>
      <c r="F37" s="83" t="str">
        <f t="shared" si="0"/>
        <v/>
      </c>
      <c r="G37" s="77" t="str">
        <f t="shared" si="2"/>
        <v/>
      </c>
      <c r="H37" s="71"/>
      <c r="I37" s="72"/>
      <c r="J37" s="83" t="str">
        <f t="shared" si="3"/>
        <v/>
      </c>
      <c r="K37" s="196" t="str">
        <f t="shared" si="4"/>
        <v/>
      </c>
      <c r="L37" s="374"/>
      <c r="M37" s="375"/>
      <c r="N37" s="182"/>
    </row>
    <row r="38" spans="2:14" ht="15" customHeight="1">
      <c r="B38" s="5">
        <v>29</v>
      </c>
      <c r="C38" s="199" t="str">
        <f t="shared" si="1"/>
        <v>火</v>
      </c>
      <c r="D38" s="69"/>
      <c r="E38" s="70"/>
      <c r="F38" s="83" t="str">
        <f t="shared" si="0"/>
        <v/>
      </c>
      <c r="G38" s="77" t="str">
        <f t="shared" si="2"/>
        <v/>
      </c>
      <c r="H38" s="71"/>
      <c r="I38" s="72"/>
      <c r="J38" s="83" t="str">
        <f t="shared" si="3"/>
        <v/>
      </c>
      <c r="K38" s="196" t="str">
        <f t="shared" si="4"/>
        <v/>
      </c>
      <c r="L38" s="374"/>
      <c r="M38" s="375"/>
      <c r="N38" s="182"/>
    </row>
    <row r="39" spans="2:14" ht="15" customHeight="1">
      <c r="B39" s="5">
        <v>30</v>
      </c>
      <c r="C39" s="199" t="str">
        <f t="shared" si="1"/>
        <v>水</v>
      </c>
      <c r="D39" s="69"/>
      <c r="E39" s="70"/>
      <c r="F39" s="83" t="str">
        <f t="shared" si="0"/>
        <v/>
      </c>
      <c r="G39" s="77" t="str">
        <f t="shared" si="2"/>
        <v/>
      </c>
      <c r="H39" s="71"/>
      <c r="I39" s="72"/>
      <c r="J39" s="83" t="str">
        <f t="shared" si="3"/>
        <v/>
      </c>
      <c r="K39" s="196" t="str">
        <f t="shared" si="4"/>
        <v/>
      </c>
      <c r="L39" s="374"/>
      <c r="M39" s="375"/>
      <c r="N39" s="182"/>
    </row>
    <row r="40" spans="2:14" ht="15" customHeight="1" thickBot="1">
      <c r="B40" s="21">
        <v>31</v>
      </c>
      <c r="C40" s="200" t="str">
        <f t="shared" si="1"/>
        <v>木</v>
      </c>
      <c r="D40" s="73"/>
      <c r="E40" s="74"/>
      <c r="F40" s="84" t="str">
        <f t="shared" si="0"/>
        <v/>
      </c>
      <c r="G40" s="78" t="str">
        <f t="shared" si="2"/>
        <v/>
      </c>
      <c r="H40" s="75"/>
      <c r="I40" s="76"/>
      <c r="J40" s="84" t="str">
        <f t="shared" si="3"/>
        <v/>
      </c>
      <c r="K40" s="197" t="str">
        <f t="shared" si="4"/>
        <v/>
      </c>
      <c r="L40" s="385"/>
      <c r="M40" s="386"/>
      <c r="N40" s="182"/>
    </row>
    <row r="41" spans="2:14" ht="15" customHeight="1" thickTop="1" thickBot="1">
      <c r="B41" s="184"/>
      <c r="C41" s="185"/>
      <c r="D41" s="54">
        <f>SUM(D10:D40)</f>
        <v>0</v>
      </c>
      <c r="E41" s="85"/>
      <c r="F41" s="85"/>
      <c r="G41" s="79"/>
      <c r="H41" s="85"/>
      <c r="I41" s="79"/>
      <c r="J41" s="85"/>
      <c r="K41" s="80">
        <f>SUM(K10:K40)</f>
        <v>0</v>
      </c>
      <c r="L41" s="337"/>
      <c r="M41" s="338"/>
      <c r="N41" s="182"/>
    </row>
    <row r="42" spans="2:14" ht="15" customHeight="1" thickBot="1">
      <c r="B42" s="2"/>
      <c r="C42" s="2"/>
      <c r="E42" s="2"/>
    </row>
    <row r="43" spans="2:14" ht="23.5" customHeight="1">
      <c r="B43" s="186" t="s">
        <v>120</v>
      </c>
      <c r="C43" s="187"/>
      <c r="D43" s="188"/>
      <c r="E43" s="65">
        <f>D41</f>
        <v>0</v>
      </c>
      <c r="F43" s="201" t="s">
        <v>121</v>
      </c>
      <c r="I43" s="387" t="s">
        <v>61</v>
      </c>
      <c r="J43" s="388"/>
      <c r="K43" s="388"/>
      <c r="L43" s="388"/>
      <c r="M43" s="389"/>
      <c r="N43" s="87"/>
    </row>
    <row r="44" spans="2:14" ht="23.5" customHeight="1">
      <c r="B44" s="189" t="s">
        <v>104</v>
      </c>
      <c r="C44" s="100"/>
      <c r="D44" s="62"/>
      <c r="E44" s="66">
        <f>K41</f>
        <v>0</v>
      </c>
      <c r="F44" s="202" t="s">
        <v>52</v>
      </c>
      <c r="I44" s="294"/>
      <c r="J44" s="295"/>
      <c r="K44" s="295"/>
      <c r="L44" s="295"/>
      <c r="M44" s="296"/>
      <c r="N44" s="90"/>
    </row>
    <row r="45" spans="2:14" ht="23.5" customHeight="1">
      <c r="B45" s="189" t="s">
        <v>105</v>
      </c>
      <c r="C45" s="100"/>
      <c r="D45" s="62"/>
      <c r="E45" s="13"/>
      <c r="F45" s="202" t="s">
        <v>52</v>
      </c>
      <c r="I45" s="294"/>
      <c r="J45" s="295"/>
      <c r="K45" s="295"/>
      <c r="L45" s="295"/>
      <c r="M45" s="296"/>
      <c r="N45" s="90"/>
    </row>
    <row r="46" spans="2:14" ht="23.5" customHeight="1" thickBot="1">
      <c r="B46" s="190" t="s">
        <v>106</v>
      </c>
      <c r="C46" s="191"/>
      <c r="D46" s="192"/>
      <c r="E46" s="67">
        <f>E44-E45</f>
        <v>0</v>
      </c>
      <c r="F46" s="203" t="s">
        <v>52</v>
      </c>
      <c r="I46" s="294"/>
      <c r="J46" s="295"/>
      <c r="K46" s="295"/>
      <c r="L46" s="295"/>
      <c r="M46" s="296"/>
      <c r="N46" s="90"/>
    </row>
    <row r="47" spans="2:14" ht="21" customHeight="1" thickBot="1">
      <c r="I47" s="297"/>
      <c r="J47" s="298"/>
      <c r="K47" s="298"/>
      <c r="L47" s="298"/>
      <c r="M47" s="299"/>
      <c r="N47" s="90"/>
    </row>
    <row r="48" spans="2:14" ht="21" customHeight="1">
      <c r="B48" s="10" t="s">
        <v>107</v>
      </c>
    </row>
    <row r="49" spans="2:12" ht="21" customHeight="1">
      <c r="E49" s="40"/>
    </row>
    <row r="50" spans="2:12" ht="16.5" customHeight="1">
      <c r="B50" s="267"/>
      <c r="C50" s="267"/>
      <c r="E50" s="40"/>
      <c r="F50" s="2"/>
      <c r="G50" s="193"/>
    </row>
    <row r="51" spans="2:12" ht="16.5" customHeight="1">
      <c r="B51" s="263"/>
      <c r="C51" s="263"/>
      <c r="D51" s="2"/>
      <c r="E51" s="40"/>
      <c r="F51" s="2"/>
      <c r="G51" s="2"/>
      <c r="H51" s="2"/>
      <c r="I51" s="2"/>
      <c r="J51" s="2"/>
      <c r="K51" s="2"/>
      <c r="L51" s="2"/>
    </row>
    <row r="52" spans="2:12" ht="16.5" customHeight="1">
      <c r="B52" s="263"/>
      <c r="C52" s="263"/>
      <c r="D52" s="2"/>
      <c r="H52" s="2"/>
      <c r="I52" s="2"/>
      <c r="J52" s="2"/>
      <c r="K52" s="2"/>
    </row>
    <row r="53" spans="2:12" ht="16.5" customHeight="1"/>
    <row r="54" spans="2:12" ht="16.5" customHeight="1">
      <c r="L54" s="143"/>
    </row>
    <row r="55" spans="2:12" ht="14.25" customHeight="1"/>
    <row r="57" spans="2:12" ht="14.25" customHeight="1"/>
  </sheetData>
  <sheetProtection algorithmName="SHA-512" hashValue="cn8dbpyPt2yP7HHMHAWlzAKXR/PlTIn/B/O5l3Al8Jmnr3gFUXvH3QKUXsW3Pd/OCQrjuSuG7AaROwmCFwRCHw==" saltValue="hO0cflKYm03qD+DQUe4a2A==" spinCount="100000" sheet="1" formatRows="0" selectLockedCells="1"/>
  <mergeCells count="56">
    <mergeCell ref="L39:M39"/>
    <mergeCell ref="L28:M28"/>
    <mergeCell ref="L29:M29"/>
    <mergeCell ref="L30:M30"/>
    <mergeCell ref="L31:M31"/>
    <mergeCell ref="L32:M32"/>
    <mergeCell ref="L36:M36"/>
    <mergeCell ref="L37:M37"/>
    <mergeCell ref="L33:M33"/>
    <mergeCell ref="L34:M34"/>
    <mergeCell ref="L35:M35"/>
    <mergeCell ref="B52:C52"/>
    <mergeCell ref="L40:M40"/>
    <mergeCell ref="L41:M41"/>
    <mergeCell ref="B50:C50"/>
    <mergeCell ref="B51:C51"/>
    <mergeCell ref="I43:M43"/>
    <mergeCell ref="I44:M47"/>
    <mergeCell ref="C8:C9"/>
    <mergeCell ref="B8:B9"/>
    <mergeCell ref="K4:L4"/>
    <mergeCell ref="L38:M38"/>
    <mergeCell ref="L27:M27"/>
    <mergeCell ref="L16:M16"/>
    <mergeCell ref="L17:M17"/>
    <mergeCell ref="L18:M18"/>
    <mergeCell ref="L19:M19"/>
    <mergeCell ref="L20:M20"/>
    <mergeCell ref="L21:M21"/>
    <mergeCell ref="L22:M22"/>
    <mergeCell ref="L23:M23"/>
    <mergeCell ref="L24:M24"/>
    <mergeCell ref="L25:M25"/>
    <mergeCell ref="L26:M26"/>
    <mergeCell ref="L15:M15"/>
    <mergeCell ref="E5:G5"/>
    <mergeCell ref="D7:M7"/>
    <mergeCell ref="D8:D9"/>
    <mergeCell ref="H8:J8"/>
    <mergeCell ref="L8:M9"/>
    <mergeCell ref="L10:M10"/>
    <mergeCell ref="L11:M11"/>
    <mergeCell ref="L12:M12"/>
    <mergeCell ref="L13:M13"/>
    <mergeCell ref="L14:M14"/>
    <mergeCell ref="E8:G8"/>
    <mergeCell ref="E2:L2"/>
    <mergeCell ref="U2:V2"/>
    <mergeCell ref="W2:Z2"/>
    <mergeCell ref="U3:U4"/>
    <mergeCell ref="V3:V4"/>
    <mergeCell ref="W3:W4"/>
    <mergeCell ref="X3:X4"/>
    <mergeCell ref="Y3:Y4"/>
    <mergeCell ref="Z3:Z4"/>
    <mergeCell ref="E4:G4"/>
  </mergeCells>
  <phoneticPr fontId="2"/>
  <conditionalFormatting sqref="E5">
    <cfRule type="expression" dxfId="6" priority="1">
      <formula>$E$4="⑥実証実験"</formula>
    </cfRule>
  </conditionalFormatting>
  <dataValidations count="5">
    <dataValidation type="list" allowBlank="1" showInputMessage="1" showErrorMessage="1" sqref="C10" xr:uid="{00000000-0002-0000-0300-000000000000}">
      <formula1>曜日</formula1>
    </dataValidation>
    <dataValidation type="list" allowBlank="1" showInputMessage="1" showErrorMessage="1" sqref="E10:E40" xr:uid="{00000000-0002-0000-0300-000001000000}">
      <formula1>執筆２</formula1>
    </dataValidation>
    <dataValidation type="list" allowBlank="1" showInputMessage="1" showErrorMessage="1" sqref="E4:G4" xr:uid="{00000000-0002-0000-0300-000002000000}">
      <formula1>事業名</formula1>
    </dataValidation>
    <dataValidation type="list" allowBlank="1" showInputMessage="1" showErrorMessage="1" sqref="E5:G5" xr:uid="{00000000-0002-0000-0300-000003000000}">
      <formula1>補助対象事業</formula1>
    </dataValidation>
    <dataValidation type="decimal" operator="greaterThan" allowBlank="1" showInputMessage="1" showErrorMessage="1" sqref="H10:I40 D10:D40" xr:uid="{00000000-0002-0000-0300-000004000000}">
      <formula1>0</formula1>
    </dataValidation>
  </dataValidations>
  <pageMargins left="0.78740157480314965" right="0.51181102362204722" top="0.78740157480314965" bottom="0.39370078740157483" header="0.51181102362204722" footer="0.51181102362204722"/>
  <pageSetup paperSize="9" scale="58" orientation="landscape" r:id="rId1"/>
  <headerFooter alignWithMargins="0"/>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sheetPr>
  <dimension ref="A2:O70"/>
  <sheetViews>
    <sheetView showGridLines="0" tabSelected="1" view="pageBreakPreview" zoomScale="90" zoomScaleNormal="100" zoomScaleSheetLayoutView="90" workbookViewId="0">
      <selection activeCell="C2" sqref="C2:G2"/>
    </sheetView>
  </sheetViews>
  <sheetFormatPr baseColWidth="10" defaultColWidth="9" defaultRowHeight="14"/>
  <cols>
    <col min="1" max="1" width="3.6640625" style="10" customWidth="1"/>
    <col min="2" max="2" width="27" style="10" customWidth="1"/>
    <col min="3" max="3" width="9" style="10"/>
    <col min="4" max="4" width="4.5" style="10" customWidth="1"/>
    <col min="5" max="5" width="9" style="10"/>
    <col min="6" max="6" width="4.6640625" style="10" customWidth="1"/>
    <col min="7" max="7" width="9" style="10"/>
    <col min="8" max="8" width="4.5" style="10" customWidth="1"/>
    <col min="9" max="9" width="12" style="10" customWidth="1"/>
    <col min="10" max="10" width="5" style="10" customWidth="1"/>
    <col min="11" max="11" width="12.6640625" style="10" customWidth="1"/>
    <col min="12" max="12" width="3.6640625" style="10" customWidth="1"/>
    <col min="13" max="16384" width="9" style="10"/>
  </cols>
  <sheetData>
    <row r="2" spans="2:15" ht="22">
      <c r="B2" s="174" t="s">
        <v>122</v>
      </c>
      <c r="C2" s="395" t="s">
        <v>123</v>
      </c>
      <c r="D2" s="395"/>
      <c r="E2" s="395"/>
      <c r="F2" s="395"/>
      <c r="G2" s="395"/>
    </row>
    <row r="4" spans="2:15">
      <c r="B4" s="10" t="s">
        <v>124</v>
      </c>
      <c r="C4" s="400" t="s">
        <v>4</v>
      </c>
      <c r="D4" s="400"/>
      <c r="E4" s="400"/>
      <c r="F4" s="400"/>
      <c r="G4" s="400"/>
      <c r="H4" s="400"/>
      <c r="I4" s="400"/>
      <c r="J4" s="400"/>
      <c r="K4" s="400"/>
    </row>
    <row r="5" spans="2:15">
      <c r="B5" s="10" t="s">
        <v>7</v>
      </c>
      <c r="C5" s="309"/>
      <c r="D5" s="309"/>
      <c r="E5" s="309"/>
      <c r="F5" s="309"/>
      <c r="G5" s="309"/>
      <c r="H5" s="309"/>
      <c r="I5" s="309"/>
      <c r="J5" s="309"/>
      <c r="K5" s="309"/>
    </row>
    <row r="7" spans="2:15">
      <c r="B7" s="89" t="s">
        <v>125</v>
      </c>
      <c r="C7" s="397"/>
      <c r="D7" s="397"/>
      <c r="E7" s="397"/>
      <c r="F7" s="397"/>
      <c r="G7" s="397"/>
      <c r="H7" s="397"/>
      <c r="I7" s="397"/>
      <c r="J7" s="397"/>
      <c r="K7" s="397"/>
    </row>
    <row r="8" spans="2:15">
      <c r="B8" s="175" t="s">
        <v>126</v>
      </c>
      <c r="C8" s="88"/>
      <c r="D8" s="176" t="s">
        <v>75</v>
      </c>
      <c r="E8" s="88"/>
      <c r="F8" s="176" t="s">
        <v>76</v>
      </c>
      <c r="G8" s="88"/>
      <c r="H8" s="176" t="s">
        <v>77</v>
      </c>
      <c r="I8" s="81"/>
      <c r="J8" s="177" t="s">
        <v>127</v>
      </c>
      <c r="K8" s="81"/>
    </row>
    <row r="9" spans="2:15">
      <c r="B9" s="175" t="s">
        <v>128</v>
      </c>
      <c r="C9" s="398"/>
      <c r="D9" s="398"/>
      <c r="E9" s="398"/>
      <c r="F9" s="398"/>
      <c r="G9" s="398"/>
      <c r="H9" s="398"/>
      <c r="I9" s="398"/>
      <c r="J9" s="398"/>
      <c r="K9" s="398"/>
    </row>
    <row r="10" spans="2:15">
      <c r="B10" s="394" t="s">
        <v>129</v>
      </c>
      <c r="C10" s="399"/>
      <c r="D10" s="399"/>
      <c r="E10" s="399"/>
      <c r="F10" s="399"/>
      <c r="G10" s="399"/>
      <c r="H10" s="399"/>
      <c r="I10" s="399"/>
      <c r="J10" s="399"/>
      <c r="K10" s="399"/>
    </row>
    <row r="11" spans="2:15">
      <c r="B11" s="394"/>
      <c r="C11" s="392"/>
      <c r="D11" s="392"/>
      <c r="E11" s="392"/>
      <c r="F11" s="392"/>
      <c r="G11" s="392"/>
      <c r="H11" s="392"/>
      <c r="I11" s="392"/>
      <c r="J11" s="392"/>
      <c r="K11" s="392"/>
    </row>
    <row r="12" spans="2:15">
      <c r="B12" s="394"/>
      <c r="C12" s="392"/>
      <c r="D12" s="392"/>
      <c r="E12" s="392"/>
      <c r="F12" s="392"/>
      <c r="G12" s="392"/>
      <c r="H12" s="392"/>
      <c r="I12" s="392"/>
      <c r="J12" s="392"/>
      <c r="K12" s="392"/>
      <c r="N12" s="2"/>
      <c r="O12" s="35"/>
    </row>
    <row r="13" spans="2:15">
      <c r="B13" s="394"/>
      <c r="C13" s="392"/>
      <c r="D13" s="392"/>
      <c r="E13" s="392"/>
      <c r="F13" s="392"/>
      <c r="G13" s="392"/>
      <c r="H13" s="392"/>
      <c r="I13" s="392"/>
      <c r="J13" s="392"/>
      <c r="K13" s="392"/>
      <c r="N13" s="2"/>
      <c r="O13" s="35"/>
    </row>
    <row r="14" spans="2:15">
      <c r="B14" s="394"/>
      <c r="C14" s="393"/>
      <c r="D14" s="393"/>
      <c r="E14" s="393"/>
      <c r="F14" s="393"/>
      <c r="G14" s="393"/>
      <c r="H14" s="393"/>
      <c r="I14" s="393"/>
      <c r="J14" s="393"/>
      <c r="K14" s="393"/>
      <c r="N14" s="2"/>
      <c r="O14" s="35"/>
    </row>
    <row r="15" spans="2:15">
      <c r="N15" s="2"/>
      <c r="O15" s="35"/>
    </row>
    <row r="16" spans="2:15">
      <c r="B16" s="390" t="s">
        <v>130</v>
      </c>
      <c r="C16" s="390"/>
      <c r="D16" s="390"/>
      <c r="E16" s="390"/>
      <c r="F16" s="390"/>
      <c r="G16" s="390"/>
      <c r="H16" s="390"/>
      <c r="I16" s="390"/>
      <c r="J16" s="390"/>
      <c r="K16" s="390"/>
      <c r="N16" s="2"/>
      <c r="O16" s="35"/>
    </row>
    <row r="17" spans="2:15">
      <c r="B17" s="391"/>
      <c r="C17" s="391"/>
      <c r="D17" s="391"/>
      <c r="E17" s="391"/>
      <c r="F17" s="391"/>
      <c r="G17" s="391"/>
      <c r="H17" s="391"/>
      <c r="I17" s="391"/>
      <c r="J17" s="391"/>
      <c r="K17" s="391"/>
      <c r="N17" s="2"/>
      <c r="O17" s="35"/>
    </row>
    <row r="18" spans="2:15">
      <c r="B18" s="391"/>
      <c r="C18" s="391"/>
      <c r="D18" s="391"/>
      <c r="E18" s="391"/>
      <c r="F18" s="391"/>
      <c r="G18" s="391"/>
      <c r="H18" s="391"/>
      <c r="I18" s="391"/>
      <c r="J18" s="391"/>
      <c r="K18" s="391"/>
      <c r="N18" s="2"/>
      <c r="O18" s="35"/>
    </row>
    <row r="19" spans="2:15">
      <c r="B19" s="391"/>
      <c r="C19" s="391"/>
      <c r="D19" s="391"/>
      <c r="E19" s="391"/>
      <c r="F19" s="391"/>
      <c r="G19" s="391"/>
      <c r="H19" s="391"/>
      <c r="I19" s="391"/>
      <c r="J19" s="391"/>
      <c r="K19" s="391"/>
      <c r="N19" s="2"/>
      <c r="O19" s="35"/>
    </row>
    <row r="20" spans="2:15">
      <c r="B20" s="391"/>
      <c r="C20" s="391"/>
      <c r="D20" s="391"/>
      <c r="E20" s="391"/>
      <c r="F20" s="391"/>
      <c r="G20" s="391"/>
      <c r="H20" s="391"/>
      <c r="I20" s="391"/>
      <c r="J20" s="391"/>
      <c r="K20" s="391"/>
      <c r="N20" s="2"/>
      <c r="O20" s="35"/>
    </row>
    <row r="21" spans="2:15">
      <c r="B21" s="391"/>
      <c r="C21" s="391"/>
      <c r="D21" s="391"/>
      <c r="E21" s="391"/>
      <c r="F21" s="391"/>
      <c r="G21" s="391"/>
      <c r="H21" s="391"/>
      <c r="I21" s="391"/>
      <c r="J21" s="391"/>
      <c r="K21" s="391"/>
      <c r="N21" s="2"/>
      <c r="O21" s="35"/>
    </row>
    <row r="22" spans="2:15">
      <c r="B22" s="391"/>
      <c r="C22" s="391"/>
      <c r="D22" s="391"/>
      <c r="E22" s="391"/>
      <c r="F22" s="391"/>
      <c r="G22" s="391"/>
      <c r="H22" s="391"/>
      <c r="I22" s="391"/>
      <c r="J22" s="391"/>
      <c r="K22" s="391"/>
      <c r="O22" s="35"/>
    </row>
    <row r="23" spans="2:15">
      <c r="B23" s="391"/>
      <c r="C23" s="391"/>
      <c r="D23" s="391"/>
      <c r="E23" s="391"/>
      <c r="F23" s="391"/>
      <c r="G23" s="391"/>
      <c r="H23" s="391"/>
      <c r="I23" s="391"/>
      <c r="J23" s="391"/>
      <c r="K23" s="391"/>
      <c r="O23" s="35"/>
    </row>
    <row r="24" spans="2:15">
      <c r="B24" s="391"/>
      <c r="C24" s="391"/>
      <c r="D24" s="391"/>
      <c r="E24" s="391"/>
      <c r="F24" s="391"/>
      <c r="G24" s="391"/>
      <c r="H24" s="391"/>
      <c r="I24" s="391"/>
      <c r="J24" s="391"/>
      <c r="K24" s="391"/>
      <c r="O24" s="35"/>
    </row>
    <row r="25" spans="2:15">
      <c r="B25" s="391"/>
      <c r="C25" s="391"/>
      <c r="D25" s="391"/>
      <c r="E25" s="391"/>
      <c r="F25" s="391"/>
      <c r="G25" s="391"/>
      <c r="H25" s="391"/>
      <c r="I25" s="391"/>
      <c r="J25" s="391"/>
      <c r="K25" s="391"/>
      <c r="O25" s="35"/>
    </row>
    <row r="26" spans="2:15">
      <c r="B26" s="391"/>
      <c r="C26" s="391"/>
      <c r="D26" s="391"/>
      <c r="E26" s="391"/>
      <c r="F26" s="391"/>
      <c r="G26" s="391"/>
      <c r="H26" s="391"/>
      <c r="I26" s="391"/>
      <c r="J26" s="391"/>
      <c r="K26" s="391"/>
      <c r="O26" s="35"/>
    </row>
    <row r="27" spans="2:15">
      <c r="B27" s="391"/>
      <c r="C27" s="391"/>
      <c r="D27" s="391"/>
      <c r="E27" s="391"/>
      <c r="F27" s="391"/>
      <c r="G27" s="391"/>
      <c r="H27" s="391"/>
      <c r="I27" s="391"/>
      <c r="J27" s="391"/>
      <c r="K27" s="391"/>
      <c r="O27" s="35"/>
    </row>
    <row r="28" spans="2:15">
      <c r="B28" s="391"/>
      <c r="C28" s="391"/>
      <c r="D28" s="391"/>
      <c r="E28" s="391"/>
      <c r="F28" s="391"/>
      <c r="G28" s="391"/>
      <c r="H28" s="391"/>
      <c r="I28" s="391"/>
      <c r="J28" s="391"/>
      <c r="K28" s="391"/>
      <c r="O28" s="35"/>
    </row>
    <row r="29" spans="2:15">
      <c r="B29" s="391"/>
      <c r="C29" s="391"/>
      <c r="D29" s="391"/>
      <c r="E29" s="391"/>
      <c r="F29" s="391"/>
      <c r="G29" s="391"/>
      <c r="H29" s="391"/>
      <c r="I29" s="391"/>
      <c r="J29" s="391"/>
      <c r="K29" s="391"/>
    </row>
    <row r="30" spans="2:15">
      <c r="B30" s="391"/>
      <c r="C30" s="391"/>
      <c r="D30" s="391"/>
      <c r="E30" s="391"/>
      <c r="F30" s="391"/>
      <c r="G30" s="391"/>
      <c r="H30" s="391"/>
      <c r="I30" s="391"/>
      <c r="J30" s="391"/>
      <c r="K30" s="391"/>
    </row>
    <row r="31" spans="2:15">
      <c r="B31" s="391"/>
      <c r="C31" s="391"/>
      <c r="D31" s="391"/>
      <c r="E31" s="391"/>
      <c r="F31" s="391"/>
      <c r="G31" s="391"/>
      <c r="H31" s="391"/>
      <c r="I31" s="391"/>
      <c r="J31" s="391"/>
      <c r="K31" s="391"/>
    </row>
    <row r="32" spans="2:15">
      <c r="B32" s="391"/>
      <c r="C32" s="391"/>
      <c r="D32" s="391"/>
      <c r="E32" s="391"/>
      <c r="F32" s="391"/>
      <c r="G32" s="391"/>
      <c r="H32" s="391"/>
      <c r="I32" s="391"/>
      <c r="J32" s="391"/>
      <c r="K32" s="391"/>
    </row>
    <row r="33" spans="2:11">
      <c r="B33" s="391"/>
      <c r="C33" s="391"/>
      <c r="D33" s="391"/>
      <c r="E33" s="391"/>
      <c r="F33" s="391"/>
      <c r="G33" s="391"/>
      <c r="H33" s="391"/>
      <c r="I33" s="391"/>
      <c r="J33" s="391"/>
      <c r="K33" s="391"/>
    </row>
    <row r="34" spans="2:11">
      <c r="B34" s="391"/>
      <c r="C34" s="391"/>
      <c r="D34" s="391"/>
      <c r="E34" s="391"/>
      <c r="F34" s="391"/>
      <c r="G34" s="391"/>
      <c r="H34" s="391"/>
      <c r="I34" s="391"/>
      <c r="J34" s="391"/>
      <c r="K34" s="391"/>
    </row>
    <row r="35" spans="2:11">
      <c r="B35" s="391"/>
      <c r="C35" s="391"/>
      <c r="D35" s="391"/>
      <c r="E35" s="391"/>
      <c r="F35" s="391"/>
      <c r="G35" s="391"/>
      <c r="H35" s="391"/>
      <c r="I35" s="391"/>
      <c r="J35" s="391"/>
      <c r="K35" s="391"/>
    </row>
    <row r="36" spans="2:11">
      <c r="B36" s="391"/>
      <c r="C36" s="391"/>
      <c r="D36" s="391"/>
      <c r="E36" s="391"/>
      <c r="F36" s="391"/>
      <c r="G36" s="391"/>
      <c r="H36" s="391"/>
      <c r="I36" s="391"/>
      <c r="J36" s="391"/>
      <c r="K36" s="391"/>
    </row>
    <row r="38" spans="2:11">
      <c r="B38" s="390" t="s">
        <v>131</v>
      </c>
      <c r="C38" s="390"/>
      <c r="D38" s="390"/>
      <c r="E38" s="390"/>
      <c r="F38" s="390"/>
      <c r="G38" s="390"/>
      <c r="H38" s="390"/>
      <c r="I38" s="390"/>
      <c r="J38" s="390"/>
      <c r="K38" s="390"/>
    </row>
    <row r="39" spans="2:11">
      <c r="B39" s="391"/>
      <c r="C39" s="391"/>
      <c r="D39" s="391"/>
      <c r="E39" s="391"/>
      <c r="F39" s="391"/>
      <c r="G39" s="391"/>
      <c r="H39" s="391"/>
      <c r="I39" s="391"/>
      <c r="J39" s="391"/>
      <c r="K39" s="391"/>
    </row>
    <row r="40" spans="2:11">
      <c r="B40" s="391"/>
      <c r="C40" s="391"/>
      <c r="D40" s="391"/>
      <c r="E40" s="391"/>
      <c r="F40" s="391"/>
      <c r="G40" s="391"/>
      <c r="H40" s="391"/>
      <c r="I40" s="391"/>
      <c r="J40" s="391"/>
      <c r="K40" s="391"/>
    </row>
    <row r="41" spans="2:11">
      <c r="B41" s="391"/>
      <c r="C41" s="391"/>
      <c r="D41" s="391"/>
      <c r="E41" s="391"/>
      <c r="F41" s="391"/>
      <c r="G41" s="391"/>
      <c r="H41" s="391"/>
      <c r="I41" s="391"/>
      <c r="J41" s="391"/>
      <c r="K41" s="391"/>
    </row>
    <row r="42" spans="2:11">
      <c r="B42" s="391"/>
      <c r="C42" s="391"/>
      <c r="D42" s="391"/>
      <c r="E42" s="391"/>
      <c r="F42" s="391"/>
      <c r="G42" s="391"/>
      <c r="H42" s="391"/>
      <c r="I42" s="391"/>
      <c r="J42" s="391"/>
      <c r="K42" s="391"/>
    </row>
    <row r="43" spans="2:11">
      <c r="B43" s="391"/>
      <c r="C43" s="391"/>
      <c r="D43" s="391"/>
      <c r="E43" s="391"/>
      <c r="F43" s="391"/>
      <c r="G43" s="391"/>
      <c r="H43" s="391"/>
      <c r="I43" s="391"/>
      <c r="J43" s="391"/>
      <c r="K43" s="391"/>
    </row>
    <row r="44" spans="2:11">
      <c r="B44" s="391"/>
      <c r="C44" s="391"/>
      <c r="D44" s="391"/>
      <c r="E44" s="391"/>
      <c r="F44" s="391"/>
      <c r="G44" s="391"/>
      <c r="H44" s="391"/>
      <c r="I44" s="391"/>
      <c r="J44" s="391"/>
      <c r="K44" s="391"/>
    </row>
    <row r="45" spans="2:11">
      <c r="B45" s="391"/>
      <c r="C45" s="391"/>
      <c r="D45" s="391"/>
      <c r="E45" s="391"/>
      <c r="F45" s="391"/>
      <c r="G45" s="391"/>
      <c r="H45" s="391"/>
      <c r="I45" s="391"/>
      <c r="J45" s="391"/>
      <c r="K45" s="391"/>
    </row>
    <row r="46" spans="2:11">
      <c r="B46" s="391"/>
      <c r="C46" s="391"/>
      <c r="D46" s="391"/>
      <c r="E46" s="391"/>
      <c r="F46" s="391"/>
      <c r="G46" s="391"/>
      <c r="H46" s="391"/>
      <c r="I46" s="391"/>
      <c r="J46" s="391"/>
      <c r="K46" s="391"/>
    </row>
    <row r="47" spans="2:11">
      <c r="B47" s="391"/>
      <c r="C47" s="391"/>
      <c r="D47" s="391"/>
      <c r="E47" s="391"/>
      <c r="F47" s="391"/>
      <c r="G47" s="391"/>
      <c r="H47" s="391"/>
      <c r="I47" s="391"/>
      <c r="J47" s="391"/>
      <c r="K47" s="391"/>
    </row>
    <row r="48" spans="2:11">
      <c r="B48" s="391"/>
      <c r="C48" s="391"/>
      <c r="D48" s="391"/>
      <c r="E48" s="391"/>
      <c r="F48" s="391"/>
      <c r="G48" s="391"/>
      <c r="H48" s="391"/>
      <c r="I48" s="391"/>
      <c r="J48" s="391"/>
      <c r="K48" s="391"/>
    </row>
    <row r="49" spans="2:11">
      <c r="B49" s="391"/>
      <c r="C49" s="391"/>
      <c r="D49" s="391"/>
      <c r="E49" s="391"/>
      <c r="F49" s="391"/>
      <c r="G49" s="391"/>
      <c r="H49" s="391"/>
      <c r="I49" s="391"/>
      <c r="J49" s="391"/>
      <c r="K49" s="391"/>
    </row>
    <row r="50" spans="2:11">
      <c r="B50" s="391"/>
      <c r="C50" s="391"/>
      <c r="D50" s="391"/>
      <c r="E50" s="391"/>
      <c r="F50" s="391"/>
      <c r="G50" s="391"/>
      <c r="H50" s="391"/>
      <c r="I50" s="391"/>
      <c r="J50" s="391"/>
      <c r="K50" s="391"/>
    </row>
    <row r="51" spans="2:11">
      <c r="B51" s="391"/>
      <c r="C51" s="391"/>
      <c r="D51" s="391"/>
      <c r="E51" s="391"/>
      <c r="F51" s="391"/>
      <c r="G51" s="391"/>
      <c r="H51" s="391"/>
      <c r="I51" s="391"/>
      <c r="J51" s="391"/>
      <c r="K51" s="391"/>
    </row>
    <row r="52" spans="2:11">
      <c r="B52" s="391"/>
      <c r="C52" s="391"/>
      <c r="D52" s="391"/>
      <c r="E52" s="391"/>
      <c r="F52" s="391"/>
      <c r="G52" s="391"/>
      <c r="H52" s="391"/>
      <c r="I52" s="391"/>
      <c r="J52" s="391"/>
      <c r="K52" s="391"/>
    </row>
    <row r="53" spans="2:11">
      <c r="B53" s="391"/>
      <c r="C53" s="391"/>
      <c r="D53" s="391"/>
      <c r="E53" s="391"/>
      <c r="F53" s="391"/>
      <c r="G53" s="391"/>
      <c r="H53" s="391"/>
      <c r="I53" s="391"/>
      <c r="J53" s="391"/>
      <c r="K53" s="391"/>
    </row>
    <row r="54" spans="2:11">
      <c r="B54" s="391"/>
      <c r="C54" s="391"/>
      <c r="D54" s="391"/>
      <c r="E54" s="391"/>
      <c r="F54" s="391"/>
      <c r="G54" s="391"/>
      <c r="H54" s="391"/>
      <c r="I54" s="391"/>
      <c r="J54" s="391"/>
      <c r="K54" s="391"/>
    </row>
    <row r="55" spans="2:11">
      <c r="B55" s="391"/>
      <c r="C55" s="391"/>
      <c r="D55" s="391"/>
      <c r="E55" s="391"/>
      <c r="F55" s="391"/>
      <c r="G55" s="391"/>
      <c r="H55" s="391"/>
      <c r="I55" s="391"/>
      <c r="J55" s="391"/>
      <c r="K55" s="391"/>
    </row>
    <row r="56" spans="2:11">
      <c r="B56" s="391"/>
      <c r="C56" s="391"/>
      <c r="D56" s="391"/>
      <c r="E56" s="391"/>
      <c r="F56" s="391"/>
      <c r="G56" s="391"/>
      <c r="H56" s="391"/>
      <c r="I56" s="391"/>
      <c r="J56" s="391"/>
      <c r="K56" s="391"/>
    </row>
    <row r="57" spans="2:11">
      <c r="B57" s="391"/>
      <c r="C57" s="391"/>
      <c r="D57" s="391"/>
      <c r="E57" s="391"/>
      <c r="F57" s="391"/>
      <c r="G57" s="391"/>
      <c r="H57" s="391"/>
      <c r="I57" s="391"/>
      <c r="J57" s="391"/>
      <c r="K57" s="391"/>
    </row>
    <row r="58" spans="2:11">
      <c r="B58" s="391"/>
      <c r="C58" s="391"/>
      <c r="D58" s="391"/>
      <c r="E58" s="391"/>
      <c r="F58" s="391"/>
      <c r="G58" s="391"/>
      <c r="H58" s="391"/>
      <c r="I58" s="391"/>
      <c r="J58" s="391"/>
      <c r="K58" s="391"/>
    </row>
    <row r="60" spans="2:11">
      <c r="B60" s="36" t="s">
        <v>132</v>
      </c>
      <c r="C60" s="4" t="s">
        <v>5</v>
      </c>
      <c r="D60" s="314"/>
      <c r="E60" s="314"/>
      <c r="F60" s="314"/>
      <c r="G60" s="314"/>
      <c r="H60" s="314"/>
      <c r="I60" s="314"/>
    </row>
    <row r="61" spans="2:11">
      <c r="C61" s="6" t="s">
        <v>8</v>
      </c>
      <c r="D61" s="396"/>
      <c r="E61" s="396"/>
      <c r="F61" s="396"/>
      <c r="G61" s="396"/>
      <c r="H61" s="396"/>
      <c r="I61" s="396"/>
    </row>
    <row r="62" spans="2:11">
      <c r="B62" s="10" t="s">
        <v>133</v>
      </c>
      <c r="C62" s="6" t="s">
        <v>5</v>
      </c>
      <c r="D62" s="396"/>
      <c r="E62" s="396"/>
      <c r="F62" s="396"/>
      <c r="G62" s="396"/>
      <c r="H62" s="396"/>
      <c r="I62" s="396"/>
    </row>
    <row r="63" spans="2:11">
      <c r="C63" s="6" t="s">
        <v>8</v>
      </c>
      <c r="D63" s="396"/>
      <c r="E63" s="396"/>
      <c r="F63" s="396"/>
      <c r="G63" s="396"/>
      <c r="H63" s="396"/>
      <c r="I63" s="396"/>
    </row>
    <row r="65" spans="1:4">
      <c r="D65" s="40"/>
    </row>
    <row r="66" spans="1:4">
      <c r="A66" s="267"/>
      <c r="B66" s="267"/>
      <c r="D66" s="40"/>
    </row>
    <row r="67" spans="1:4">
      <c r="B67" s="168"/>
      <c r="D67" s="40"/>
    </row>
    <row r="68" spans="1:4">
      <c r="B68" s="168"/>
    </row>
    <row r="69" spans="1:4">
      <c r="B69" s="168"/>
    </row>
    <row r="70" spans="1:4">
      <c r="B70" s="168"/>
    </row>
  </sheetData>
  <sheetProtection algorithmName="SHA-512" hashValue="m023FPLjwqumA4SdrVnL/qlbJ5yxymNpbgtNBMc9DO38MPSTORMJJEDJR/pqi94QX9/vxPzOfh3VeoK8rcLCzw==" saltValue="XeOJ+ire8o20d+rrF3StyA==" spinCount="100000" sheet="1" formatRows="0" insertRows="0" selectLockedCells="1"/>
  <mergeCells count="20">
    <mergeCell ref="C2:G2"/>
    <mergeCell ref="D63:I63"/>
    <mergeCell ref="D62:I62"/>
    <mergeCell ref="D61:I61"/>
    <mergeCell ref="D60:I60"/>
    <mergeCell ref="C7:K7"/>
    <mergeCell ref="C9:K9"/>
    <mergeCell ref="C10:K10"/>
    <mergeCell ref="C5:K5"/>
    <mergeCell ref="C4:K4"/>
    <mergeCell ref="A66:B66"/>
    <mergeCell ref="B38:K38"/>
    <mergeCell ref="B39:K58"/>
    <mergeCell ref="C12:K12"/>
    <mergeCell ref="C13:K13"/>
    <mergeCell ref="C14:K14"/>
    <mergeCell ref="B10:B14"/>
    <mergeCell ref="B16:K16"/>
    <mergeCell ref="B17:K36"/>
    <mergeCell ref="C11:K11"/>
  </mergeCells>
  <phoneticPr fontId="2"/>
  <conditionalFormatting sqref="C5">
    <cfRule type="expression" dxfId="5" priority="1">
      <formula>$C$4="⑥実証実験"</formula>
    </cfRule>
  </conditionalFormatting>
  <dataValidations count="6">
    <dataValidation type="list" allowBlank="1" showInputMessage="1" showErrorMessage="1" sqref="C4" xr:uid="{00000000-0002-0000-0400-000000000000}">
      <formula1>事業名</formula1>
    </dataValidation>
    <dataValidation type="list" operator="equal" allowBlank="1" showInputMessage="1" showErrorMessage="1" sqref="C8" xr:uid="{00000000-0002-0000-0400-000001000000}">
      <formula1>"2023,2024"</formula1>
    </dataValidation>
    <dataValidation type="list" allowBlank="1" showInputMessage="1" showErrorMessage="1" sqref="E8" xr:uid="{00000000-0002-0000-0400-000002000000}">
      <formula1>INDIRECT("_"&amp;$C$8)</formula1>
    </dataValidation>
    <dataValidation type="list" allowBlank="1" showInputMessage="1" showErrorMessage="1" sqref="G8" xr:uid="{00000000-0002-0000-0400-000003000000}">
      <formula1>INDIRECT("_"&amp;$E$8)</formula1>
    </dataValidation>
    <dataValidation type="time" operator="greaterThanOrEqual" allowBlank="1" showInputMessage="1" showErrorMessage="1" errorTitle="時刻形式で入力してください" error="「hh:mm」形式で、半角・24時間表記で入力してください。" sqref="I8 K8" xr:uid="{00000000-0002-0000-0400-000004000000}">
      <formula1>0</formula1>
    </dataValidation>
    <dataValidation type="list" allowBlank="1" showInputMessage="1" showErrorMessage="1" sqref="C5:K5" xr:uid="{00000000-0002-0000-0400-000005000000}">
      <formula1>補助対象事業</formula1>
    </dataValidation>
  </dataValidations>
  <pageMargins left="0.7" right="0.7" top="0.75" bottom="0.75" header="0.3" footer="0.3"/>
  <pageSetup paperSize="9" scale="77"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C38"/>
  <sheetViews>
    <sheetView workbookViewId="0">
      <selection activeCell="A4" sqref="A4"/>
    </sheetView>
  </sheetViews>
  <sheetFormatPr baseColWidth="10" defaultColWidth="8.83203125" defaultRowHeight="14"/>
  <cols>
    <col min="1" max="1" width="58.83203125" style="10" customWidth="1"/>
    <col min="2" max="2" width="88.1640625" style="10" customWidth="1"/>
    <col min="3" max="4" width="8.83203125" style="10"/>
    <col min="5" max="6" width="9" style="40"/>
    <col min="23" max="25" width="8.83203125" style="10"/>
    <col min="28" max="28" width="31.6640625" bestFit="1" customWidth="1"/>
  </cols>
  <sheetData>
    <row r="1" spans="1:29">
      <c r="A1" s="10" t="s">
        <v>134</v>
      </c>
      <c r="E1" s="10" t="s">
        <v>134</v>
      </c>
      <c r="F1" s="10"/>
      <c r="H1" s="401" t="s">
        <v>76</v>
      </c>
      <c r="I1" s="401"/>
      <c r="J1" s="401"/>
      <c r="K1" s="401"/>
      <c r="L1" s="401"/>
      <c r="M1" s="401"/>
      <c r="N1" s="401"/>
      <c r="O1" s="401"/>
      <c r="P1" s="401"/>
      <c r="Q1" s="401"/>
      <c r="R1" s="401"/>
      <c r="S1" s="401"/>
      <c r="W1" s="10" t="s">
        <v>135</v>
      </c>
      <c r="X1" s="61" t="s">
        <v>136</v>
      </c>
      <c r="Y1" s="61" t="s">
        <v>137</v>
      </c>
    </row>
    <row r="2" spans="1:29">
      <c r="A2" s="10" t="s">
        <v>124</v>
      </c>
      <c r="B2" s="10" t="s">
        <v>138</v>
      </c>
      <c r="C2" s="10" t="s">
        <v>112</v>
      </c>
      <c r="E2" s="10" t="s">
        <v>78</v>
      </c>
      <c r="F2" s="10" t="s">
        <v>139</v>
      </c>
      <c r="H2" s="227">
        <v>1</v>
      </c>
      <c r="I2" s="227">
        <v>2</v>
      </c>
      <c r="J2" s="227">
        <v>3</v>
      </c>
      <c r="K2" s="227">
        <v>4</v>
      </c>
      <c r="L2" s="227">
        <v>5</v>
      </c>
      <c r="M2" s="227">
        <v>6</v>
      </c>
      <c r="N2" s="227">
        <v>7</v>
      </c>
      <c r="O2" s="227">
        <v>8</v>
      </c>
      <c r="P2" s="227">
        <v>9</v>
      </c>
      <c r="Q2" s="227">
        <v>10</v>
      </c>
      <c r="R2" s="227">
        <v>11</v>
      </c>
      <c r="S2" s="227">
        <v>12</v>
      </c>
      <c r="T2" t="s">
        <v>140</v>
      </c>
      <c r="U2" t="s">
        <v>141</v>
      </c>
      <c r="W2" s="10" t="s">
        <v>142</v>
      </c>
      <c r="X2" s="10" t="s">
        <v>143</v>
      </c>
      <c r="Y2" s="10" t="s">
        <v>144</v>
      </c>
      <c r="AB2" t="s">
        <v>145</v>
      </c>
      <c r="AC2">
        <v>11300</v>
      </c>
    </row>
    <row r="3" spans="1:29" ht="13.25" customHeight="1">
      <c r="A3" s="10" t="s">
        <v>4</v>
      </c>
      <c r="B3" s="261" t="s">
        <v>146</v>
      </c>
      <c r="C3" s="10" t="s">
        <v>147</v>
      </c>
      <c r="D3" s="10" t="s">
        <v>119</v>
      </c>
      <c r="E3" s="40" t="s">
        <v>62</v>
      </c>
      <c r="F3" s="10" t="s">
        <v>148</v>
      </c>
      <c r="H3">
        <v>1</v>
      </c>
      <c r="I3">
        <v>1</v>
      </c>
      <c r="J3">
        <v>1</v>
      </c>
      <c r="K3">
        <v>1</v>
      </c>
      <c r="L3">
        <v>1</v>
      </c>
      <c r="M3">
        <v>1</v>
      </c>
      <c r="N3">
        <v>1</v>
      </c>
      <c r="O3">
        <v>1</v>
      </c>
      <c r="P3">
        <v>1</v>
      </c>
      <c r="Q3">
        <v>1</v>
      </c>
      <c r="R3">
        <v>1</v>
      </c>
      <c r="S3">
        <v>1</v>
      </c>
      <c r="T3" s="10" t="s">
        <v>149</v>
      </c>
      <c r="U3" s="10" t="s">
        <v>149</v>
      </c>
      <c r="V3" s="86">
        <v>2900</v>
      </c>
      <c r="W3" s="10" t="s">
        <v>150</v>
      </c>
      <c r="X3" s="10" t="s">
        <v>151</v>
      </c>
      <c r="Y3" s="10" t="s">
        <v>152</v>
      </c>
      <c r="AB3" t="s">
        <v>153</v>
      </c>
      <c r="AC3">
        <v>9700</v>
      </c>
    </row>
    <row r="4" spans="1:29" ht="14" customHeight="1">
      <c r="B4" s="261" t="s">
        <v>154</v>
      </c>
      <c r="C4" s="10" t="s">
        <v>119</v>
      </c>
      <c r="D4" s="10" t="s">
        <v>155</v>
      </c>
      <c r="E4" s="40" t="s">
        <v>64</v>
      </c>
      <c r="F4" s="10" t="s">
        <v>79</v>
      </c>
      <c r="H4">
        <v>2</v>
      </c>
      <c r="I4">
        <v>2</v>
      </c>
      <c r="J4">
        <v>2</v>
      </c>
      <c r="K4">
        <v>2</v>
      </c>
      <c r="L4">
        <v>2</v>
      </c>
      <c r="M4">
        <v>2</v>
      </c>
      <c r="N4">
        <v>2</v>
      </c>
      <c r="O4">
        <v>2</v>
      </c>
      <c r="P4">
        <v>2</v>
      </c>
      <c r="Q4">
        <v>2</v>
      </c>
      <c r="R4">
        <v>2</v>
      </c>
      <c r="S4">
        <v>2</v>
      </c>
      <c r="T4" s="10" t="s">
        <v>156</v>
      </c>
      <c r="U4" s="10" t="s">
        <v>156</v>
      </c>
      <c r="V4" s="86">
        <v>2500</v>
      </c>
      <c r="W4" s="10" t="s">
        <v>157</v>
      </c>
      <c r="X4" s="10" t="s">
        <v>158</v>
      </c>
      <c r="Y4" s="10" t="s">
        <v>159</v>
      </c>
      <c r="AB4" t="s">
        <v>160</v>
      </c>
      <c r="AC4">
        <v>8700</v>
      </c>
    </row>
    <row r="5" spans="1:29" ht="15">
      <c r="B5" s="261" t="s">
        <v>161</v>
      </c>
      <c r="C5" s="10" t="s">
        <v>155</v>
      </c>
      <c r="D5" s="10" t="s">
        <v>162</v>
      </c>
      <c r="E5" s="40" t="s">
        <v>65</v>
      </c>
      <c r="F5" s="10"/>
      <c r="H5">
        <v>3</v>
      </c>
      <c r="I5">
        <v>3</v>
      </c>
      <c r="J5">
        <v>3</v>
      </c>
      <c r="K5">
        <v>3</v>
      </c>
      <c r="L5">
        <v>3</v>
      </c>
      <c r="M5">
        <v>3</v>
      </c>
      <c r="N5">
        <v>3</v>
      </c>
      <c r="O5">
        <v>3</v>
      </c>
      <c r="P5">
        <v>3</v>
      </c>
      <c r="Q5">
        <v>3</v>
      </c>
      <c r="R5">
        <v>3</v>
      </c>
      <c r="S5">
        <v>3</v>
      </c>
      <c r="T5" s="10" t="s">
        <v>163</v>
      </c>
      <c r="U5" s="10" t="s">
        <v>163</v>
      </c>
      <c r="V5" s="86">
        <v>2000</v>
      </c>
      <c r="W5" s="10" t="s">
        <v>164</v>
      </c>
      <c r="X5" s="10" t="s">
        <v>165</v>
      </c>
      <c r="Y5" s="10" t="s">
        <v>166</v>
      </c>
      <c r="AB5" t="s">
        <v>167</v>
      </c>
      <c r="AC5">
        <v>7900</v>
      </c>
    </row>
    <row r="6" spans="1:29" ht="15">
      <c r="B6" s="261" t="s">
        <v>168</v>
      </c>
      <c r="C6" s="10" t="s">
        <v>162</v>
      </c>
      <c r="D6" s="10" t="s">
        <v>169</v>
      </c>
      <c r="E6" s="40" t="s">
        <v>66</v>
      </c>
      <c r="F6" s="10"/>
      <c r="H6">
        <v>4</v>
      </c>
      <c r="I6">
        <v>4</v>
      </c>
      <c r="J6">
        <v>4</v>
      </c>
      <c r="K6">
        <v>4</v>
      </c>
      <c r="L6">
        <v>4</v>
      </c>
      <c r="M6">
        <v>4</v>
      </c>
      <c r="N6">
        <v>4</v>
      </c>
      <c r="O6">
        <v>4</v>
      </c>
      <c r="P6">
        <v>4</v>
      </c>
      <c r="Q6">
        <v>4</v>
      </c>
      <c r="R6">
        <v>4</v>
      </c>
      <c r="S6">
        <v>4</v>
      </c>
      <c r="T6" s="10" t="s">
        <v>170</v>
      </c>
      <c r="U6" s="10" t="s">
        <v>170</v>
      </c>
      <c r="V6" s="86">
        <v>1500</v>
      </c>
      <c r="W6" s="10" t="s">
        <v>171</v>
      </c>
      <c r="X6" s="10" t="s">
        <v>172</v>
      </c>
      <c r="Y6" s="10" t="s">
        <v>173</v>
      </c>
      <c r="AB6" t="s">
        <v>174</v>
      </c>
      <c r="AC6">
        <v>7000</v>
      </c>
    </row>
    <row r="7" spans="1:29" ht="15">
      <c r="B7" s="261" t="s">
        <v>175</v>
      </c>
      <c r="C7" s="10" t="s">
        <v>176</v>
      </c>
      <c r="D7" s="10" t="s">
        <v>177</v>
      </c>
      <c r="E7" s="40" t="s">
        <v>67</v>
      </c>
      <c r="F7" s="10"/>
      <c r="H7">
        <v>5</v>
      </c>
      <c r="I7">
        <v>5</v>
      </c>
      <c r="J7">
        <v>5</v>
      </c>
      <c r="K7">
        <v>5</v>
      </c>
      <c r="L7">
        <v>5</v>
      </c>
      <c r="M7">
        <v>5</v>
      </c>
      <c r="N7">
        <v>5</v>
      </c>
      <c r="O7">
        <v>5</v>
      </c>
      <c r="P7">
        <v>5</v>
      </c>
      <c r="Q7">
        <v>5</v>
      </c>
      <c r="R7">
        <v>5</v>
      </c>
      <c r="S7">
        <v>5</v>
      </c>
      <c r="T7" s="10" t="s">
        <v>178</v>
      </c>
      <c r="U7" s="10" t="s">
        <v>178</v>
      </c>
      <c r="V7" s="86">
        <v>1000</v>
      </c>
      <c r="W7" s="10" t="s">
        <v>179</v>
      </c>
      <c r="X7" s="10" t="s">
        <v>180</v>
      </c>
      <c r="Y7" s="10" t="s">
        <v>181</v>
      </c>
      <c r="AB7" t="s">
        <v>182</v>
      </c>
      <c r="AC7">
        <v>6100</v>
      </c>
    </row>
    <row r="8" spans="1:29" ht="15">
      <c r="A8" s="2"/>
      <c r="B8" s="261" t="s">
        <v>183</v>
      </c>
      <c r="C8" s="10" t="s">
        <v>184</v>
      </c>
      <c r="D8" s="10" t="s">
        <v>13</v>
      </c>
      <c r="E8" s="40" t="s">
        <v>68</v>
      </c>
      <c r="H8">
        <v>6</v>
      </c>
      <c r="I8">
        <v>6</v>
      </c>
      <c r="J8">
        <v>6</v>
      </c>
      <c r="K8">
        <v>6</v>
      </c>
      <c r="L8">
        <v>6</v>
      </c>
      <c r="M8">
        <v>6</v>
      </c>
      <c r="N8">
        <v>6</v>
      </c>
      <c r="O8">
        <v>6</v>
      </c>
      <c r="P8">
        <v>6</v>
      </c>
      <c r="Q8">
        <v>6</v>
      </c>
      <c r="R8">
        <v>6</v>
      </c>
      <c r="S8">
        <v>6</v>
      </c>
      <c r="W8" s="10" t="s">
        <v>185</v>
      </c>
      <c r="X8" s="10" t="s">
        <v>186</v>
      </c>
      <c r="Y8" s="10" t="s">
        <v>187</v>
      </c>
      <c r="AB8" t="s">
        <v>188</v>
      </c>
      <c r="AC8">
        <v>5100</v>
      </c>
    </row>
    <row r="9" spans="1:29" ht="15">
      <c r="A9" s="2"/>
      <c r="B9" s="261" t="s">
        <v>189</v>
      </c>
      <c r="C9" s="10" t="s">
        <v>190</v>
      </c>
      <c r="D9" s="10" t="s">
        <v>191</v>
      </c>
      <c r="E9" s="40" t="s">
        <v>69</v>
      </c>
      <c r="H9">
        <v>7</v>
      </c>
      <c r="I9">
        <v>7</v>
      </c>
      <c r="J9">
        <v>7</v>
      </c>
      <c r="K9">
        <v>7</v>
      </c>
      <c r="L9">
        <v>7</v>
      </c>
      <c r="M9">
        <v>7</v>
      </c>
      <c r="N9">
        <v>7</v>
      </c>
      <c r="O9">
        <v>7</v>
      </c>
      <c r="P9">
        <v>7</v>
      </c>
      <c r="Q9">
        <v>7</v>
      </c>
      <c r="R9">
        <v>7</v>
      </c>
      <c r="S9">
        <v>7</v>
      </c>
      <c r="W9" s="10" t="s">
        <v>192</v>
      </c>
      <c r="X9" s="10" t="s">
        <v>193</v>
      </c>
      <c r="Y9" s="61" t="s">
        <v>194</v>
      </c>
      <c r="AB9" t="s">
        <v>195</v>
      </c>
      <c r="AC9">
        <v>4600</v>
      </c>
    </row>
    <row r="10" spans="1:29" ht="13.25" customHeight="1">
      <c r="A10" s="2"/>
      <c r="B10" s="261" t="s">
        <v>196</v>
      </c>
      <c r="H10">
        <v>8</v>
      </c>
      <c r="I10">
        <v>8</v>
      </c>
      <c r="J10">
        <v>8</v>
      </c>
      <c r="K10">
        <v>8</v>
      </c>
      <c r="L10">
        <v>8</v>
      </c>
      <c r="M10">
        <v>8</v>
      </c>
      <c r="N10">
        <v>8</v>
      </c>
      <c r="O10">
        <v>8</v>
      </c>
      <c r="P10">
        <v>8</v>
      </c>
      <c r="Q10">
        <v>8</v>
      </c>
      <c r="R10">
        <v>8</v>
      </c>
      <c r="S10">
        <v>8</v>
      </c>
      <c r="W10" s="10" t="s">
        <v>197</v>
      </c>
      <c r="X10" s="10" t="s">
        <v>198</v>
      </c>
      <c r="Y10" s="61" t="s">
        <v>199</v>
      </c>
      <c r="AB10" t="s">
        <v>200</v>
      </c>
      <c r="AC10">
        <v>3600</v>
      </c>
    </row>
    <row r="11" spans="1:29" ht="14" customHeight="1">
      <c r="A11" s="2"/>
      <c r="B11" s="261" t="s">
        <v>201</v>
      </c>
      <c r="H11">
        <v>9</v>
      </c>
      <c r="I11">
        <v>9</v>
      </c>
      <c r="J11">
        <v>9</v>
      </c>
      <c r="K11">
        <v>9</v>
      </c>
      <c r="L11">
        <v>9</v>
      </c>
      <c r="M11">
        <v>9</v>
      </c>
      <c r="N11">
        <v>9</v>
      </c>
      <c r="O11">
        <v>9</v>
      </c>
      <c r="P11">
        <v>9</v>
      </c>
      <c r="Q11">
        <v>9</v>
      </c>
      <c r="R11">
        <v>9</v>
      </c>
      <c r="S11">
        <v>9</v>
      </c>
      <c r="W11" s="10" t="s">
        <v>202</v>
      </c>
      <c r="X11" s="10" t="s">
        <v>203</v>
      </c>
      <c r="Y11" s="61" t="s">
        <v>204</v>
      </c>
      <c r="AB11" t="s">
        <v>205</v>
      </c>
      <c r="AC11">
        <v>2600</v>
      </c>
    </row>
    <row r="12" spans="1:29" ht="15">
      <c r="A12" s="2"/>
      <c r="B12" s="261" t="s">
        <v>206</v>
      </c>
      <c r="C12" s="2"/>
      <c r="D12" s="2"/>
      <c r="H12">
        <v>10</v>
      </c>
      <c r="I12">
        <v>10</v>
      </c>
      <c r="J12">
        <v>10</v>
      </c>
      <c r="K12">
        <v>10</v>
      </c>
      <c r="L12">
        <v>10</v>
      </c>
      <c r="M12">
        <v>10</v>
      </c>
      <c r="N12">
        <v>10</v>
      </c>
      <c r="O12">
        <v>10</v>
      </c>
      <c r="P12">
        <v>10</v>
      </c>
      <c r="Q12">
        <v>10</v>
      </c>
      <c r="R12">
        <v>10</v>
      </c>
      <c r="S12">
        <v>10</v>
      </c>
      <c r="W12" s="10" t="s">
        <v>207</v>
      </c>
      <c r="X12" s="10" t="s">
        <v>208</v>
      </c>
      <c r="Y12" s="61" t="s">
        <v>209</v>
      </c>
      <c r="AB12" t="s">
        <v>210</v>
      </c>
      <c r="AC12">
        <v>1600</v>
      </c>
    </row>
    <row r="13" spans="1:29" ht="15">
      <c r="A13" s="2"/>
      <c r="B13" s="261" t="s">
        <v>211</v>
      </c>
      <c r="C13" s="2"/>
      <c r="D13" s="2"/>
      <c r="H13">
        <v>11</v>
      </c>
      <c r="I13">
        <v>11</v>
      </c>
      <c r="J13">
        <v>11</v>
      </c>
      <c r="K13">
        <v>11</v>
      </c>
      <c r="L13">
        <v>11</v>
      </c>
      <c r="M13">
        <v>11</v>
      </c>
      <c r="N13">
        <v>11</v>
      </c>
      <c r="O13">
        <v>11</v>
      </c>
      <c r="P13">
        <v>11</v>
      </c>
      <c r="Q13">
        <v>11</v>
      </c>
      <c r="R13">
        <v>11</v>
      </c>
      <c r="S13">
        <v>11</v>
      </c>
      <c r="Y13" s="61"/>
      <c r="AB13" t="s">
        <v>212</v>
      </c>
      <c r="AC13">
        <v>11300</v>
      </c>
    </row>
    <row r="14" spans="1:29" ht="15">
      <c r="A14" s="2"/>
      <c r="B14" s="261" t="s">
        <v>213</v>
      </c>
      <c r="C14" s="2"/>
      <c r="D14" s="2"/>
      <c r="H14">
        <v>12</v>
      </c>
      <c r="I14">
        <v>12</v>
      </c>
      <c r="J14">
        <v>12</v>
      </c>
      <c r="K14">
        <v>12</v>
      </c>
      <c r="L14">
        <v>12</v>
      </c>
      <c r="M14">
        <v>12</v>
      </c>
      <c r="N14">
        <v>12</v>
      </c>
      <c r="O14">
        <v>12</v>
      </c>
      <c r="P14">
        <v>12</v>
      </c>
      <c r="Q14">
        <v>12</v>
      </c>
      <c r="R14">
        <v>12</v>
      </c>
      <c r="S14">
        <v>12</v>
      </c>
      <c r="Y14" s="61"/>
      <c r="AB14" t="s">
        <v>214</v>
      </c>
      <c r="AC14">
        <v>9700</v>
      </c>
    </row>
    <row r="15" spans="1:29" ht="15">
      <c r="A15" s="2"/>
      <c r="B15" s="261" t="s">
        <v>215</v>
      </c>
      <c r="C15" s="2"/>
      <c r="D15" s="2"/>
      <c r="H15">
        <v>13</v>
      </c>
      <c r="I15">
        <v>13</v>
      </c>
      <c r="J15">
        <v>13</v>
      </c>
      <c r="K15">
        <v>13</v>
      </c>
      <c r="L15">
        <v>13</v>
      </c>
      <c r="M15">
        <v>13</v>
      </c>
      <c r="N15">
        <v>13</v>
      </c>
      <c r="O15">
        <v>13</v>
      </c>
      <c r="P15">
        <v>13</v>
      </c>
      <c r="Q15">
        <v>13</v>
      </c>
      <c r="R15">
        <v>13</v>
      </c>
      <c r="S15">
        <v>13</v>
      </c>
      <c r="Y15" s="61"/>
      <c r="AB15" t="s">
        <v>216</v>
      </c>
      <c r="AC15">
        <v>8700</v>
      </c>
    </row>
    <row r="16" spans="1:29" ht="15">
      <c r="A16" s="2"/>
      <c r="B16" s="261" t="s">
        <v>217</v>
      </c>
      <c r="C16" s="2"/>
      <c r="D16" s="2"/>
      <c r="H16">
        <v>14</v>
      </c>
      <c r="I16">
        <v>14</v>
      </c>
      <c r="J16">
        <v>14</v>
      </c>
      <c r="K16">
        <v>14</v>
      </c>
      <c r="L16">
        <v>14</v>
      </c>
      <c r="M16">
        <v>14</v>
      </c>
      <c r="N16">
        <v>14</v>
      </c>
      <c r="O16">
        <v>14</v>
      </c>
      <c r="P16">
        <v>14</v>
      </c>
      <c r="Q16">
        <v>14</v>
      </c>
      <c r="R16">
        <v>14</v>
      </c>
      <c r="S16">
        <v>14</v>
      </c>
      <c r="Y16" s="61"/>
      <c r="AB16" t="s">
        <v>218</v>
      </c>
      <c r="AC16">
        <v>7900</v>
      </c>
    </row>
    <row r="17" spans="1:29" ht="15">
      <c r="A17" s="2"/>
      <c r="B17" s="261" t="s">
        <v>219</v>
      </c>
      <c r="C17" s="2"/>
      <c r="D17" s="2"/>
      <c r="H17">
        <v>15</v>
      </c>
      <c r="I17">
        <v>15</v>
      </c>
      <c r="J17">
        <v>15</v>
      </c>
      <c r="K17">
        <v>15</v>
      </c>
      <c r="L17">
        <v>15</v>
      </c>
      <c r="M17">
        <v>15</v>
      </c>
      <c r="N17">
        <v>15</v>
      </c>
      <c r="O17">
        <v>15</v>
      </c>
      <c r="P17">
        <v>15</v>
      </c>
      <c r="Q17">
        <v>15</v>
      </c>
      <c r="R17">
        <v>15</v>
      </c>
      <c r="S17">
        <v>15</v>
      </c>
      <c r="Y17" s="61"/>
      <c r="AB17" t="s">
        <v>220</v>
      </c>
      <c r="AC17">
        <v>7000</v>
      </c>
    </row>
    <row r="18" spans="1:29" ht="13.25" customHeight="1">
      <c r="B18" s="261" t="s">
        <v>221</v>
      </c>
      <c r="C18" s="2"/>
      <c r="D18" s="2"/>
      <c r="H18">
        <v>16</v>
      </c>
      <c r="I18">
        <v>16</v>
      </c>
      <c r="J18">
        <v>16</v>
      </c>
      <c r="K18">
        <v>16</v>
      </c>
      <c r="L18">
        <v>16</v>
      </c>
      <c r="M18">
        <v>16</v>
      </c>
      <c r="N18">
        <v>16</v>
      </c>
      <c r="O18">
        <v>16</v>
      </c>
      <c r="P18">
        <v>16</v>
      </c>
      <c r="Q18">
        <v>16</v>
      </c>
      <c r="R18">
        <v>16</v>
      </c>
      <c r="S18">
        <v>16</v>
      </c>
      <c r="AB18" t="s">
        <v>222</v>
      </c>
      <c r="AC18">
        <v>6100</v>
      </c>
    </row>
    <row r="19" spans="1:29" ht="14" customHeight="1">
      <c r="B19" s="261" t="s">
        <v>223</v>
      </c>
      <c r="C19" s="2"/>
      <c r="D19" s="2"/>
      <c r="H19">
        <v>17</v>
      </c>
      <c r="I19">
        <v>17</v>
      </c>
      <c r="J19">
        <v>17</v>
      </c>
      <c r="K19">
        <v>17</v>
      </c>
      <c r="L19">
        <v>17</v>
      </c>
      <c r="M19">
        <v>17</v>
      </c>
      <c r="N19">
        <v>17</v>
      </c>
      <c r="O19">
        <v>17</v>
      </c>
      <c r="P19">
        <v>17</v>
      </c>
      <c r="Q19">
        <v>17</v>
      </c>
      <c r="R19">
        <v>17</v>
      </c>
      <c r="S19">
        <v>17</v>
      </c>
      <c r="AB19" t="s">
        <v>224</v>
      </c>
      <c r="AC19">
        <v>5100</v>
      </c>
    </row>
    <row r="20" spans="1:29" ht="15">
      <c r="B20" s="261" t="s">
        <v>225</v>
      </c>
      <c r="C20" s="2"/>
      <c r="D20" s="2"/>
      <c r="H20">
        <v>18</v>
      </c>
      <c r="I20">
        <v>18</v>
      </c>
      <c r="J20">
        <v>18</v>
      </c>
      <c r="K20">
        <v>18</v>
      </c>
      <c r="L20">
        <v>18</v>
      </c>
      <c r="M20">
        <v>18</v>
      </c>
      <c r="N20">
        <v>18</v>
      </c>
      <c r="O20">
        <v>18</v>
      </c>
      <c r="P20">
        <v>18</v>
      </c>
      <c r="Q20">
        <v>18</v>
      </c>
      <c r="R20">
        <v>18</v>
      </c>
      <c r="S20">
        <v>18</v>
      </c>
      <c r="AB20" t="s">
        <v>226</v>
      </c>
      <c r="AC20">
        <v>4600</v>
      </c>
    </row>
    <row r="21" spans="1:29" ht="13.25" customHeight="1">
      <c r="B21" s="261" t="s">
        <v>227</v>
      </c>
      <c r="C21" s="2"/>
      <c r="D21" s="2"/>
      <c r="H21">
        <v>19</v>
      </c>
      <c r="I21">
        <v>19</v>
      </c>
      <c r="J21">
        <v>19</v>
      </c>
      <c r="K21">
        <v>19</v>
      </c>
      <c r="L21">
        <v>19</v>
      </c>
      <c r="M21">
        <v>19</v>
      </c>
      <c r="N21">
        <v>19</v>
      </c>
      <c r="O21">
        <v>19</v>
      </c>
      <c r="P21">
        <v>19</v>
      </c>
      <c r="Q21">
        <v>19</v>
      </c>
      <c r="R21">
        <v>19</v>
      </c>
      <c r="S21">
        <v>19</v>
      </c>
      <c r="AB21" t="s">
        <v>228</v>
      </c>
      <c r="AC21">
        <v>3600</v>
      </c>
    </row>
    <row r="22" spans="1:29" ht="14" customHeight="1">
      <c r="B22" s="261" t="s">
        <v>229</v>
      </c>
      <c r="E22" s="41"/>
      <c r="F22" s="41"/>
      <c r="H22">
        <v>20</v>
      </c>
      <c r="I22">
        <v>20</v>
      </c>
      <c r="J22">
        <v>20</v>
      </c>
      <c r="K22">
        <v>20</v>
      </c>
      <c r="L22">
        <v>20</v>
      </c>
      <c r="M22">
        <v>20</v>
      </c>
      <c r="N22">
        <v>20</v>
      </c>
      <c r="O22">
        <v>20</v>
      </c>
      <c r="P22">
        <v>20</v>
      </c>
      <c r="Q22">
        <v>20</v>
      </c>
      <c r="R22">
        <v>20</v>
      </c>
      <c r="S22">
        <v>20</v>
      </c>
      <c r="AB22" t="s">
        <v>230</v>
      </c>
      <c r="AC22">
        <v>2600</v>
      </c>
    </row>
    <row r="23" spans="1:29" ht="15">
      <c r="B23" s="261" t="s">
        <v>231</v>
      </c>
      <c r="E23" s="41"/>
      <c r="F23" s="41"/>
      <c r="H23">
        <v>21</v>
      </c>
      <c r="I23">
        <v>21</v>
      </c>
      <c r="J23">
        <v>21</v>
      </c>
      <c r="K23">
        <v>21</v>
      </c>
      <c r="L23">
        <v>21</v>
      </c>
      <c r="M23">
        <v>21</v>
      </c>
      <c r="N23">
        <v>21</v>
      </c>
      <c r="O23">
        <v>21</v>
      </c>
      <c r="P23">
        <v>21</v>
      </c>
      <c r="Q23">
        <v>21</v>
      </c>
      <c r="R23">
        <v>21</v>
      </c>
      <c r="S23">
        <v>21</v>
      </c>
      <c r="AB23" t="s">
        <v>232</v>
      </c>
      <c r="AC23">
        <v>1600</v>
      </c>
    </row>
    <row r="24" spans="1:29" ht="13.25" customHeight="1">
      <c r="B24" s="261" t="s">
        <v>233</v>
      </c>
      <c r="H24">
        <v>22</v>
      </c>
      <c r="I24">
        <v>22</v>
      </c>
      <c r="J24">
        <v>22</v>
      </c>
      <c r="K24">
        <v>22</v>
      </c>
      <c r="L24">
        <v>22</v>
      </c>
      <c r="M24">
        <v>22</v>
      </c>
      <c r="N24">
        <v>22</v>
      </c>
      <c r="O24">
        <v>22</v>
      </c>
      <c r="P24">
        <v>22</v>
      </c>
      <c r="Q24">
        <v>22</v>
      </c>
      <c r="R24">
        <v>22</v>
      </c>
      <c r="S24">
        <v>22</v>
      </c>
      <c r="AB24" t="s">
        <v>234</v>
      </c>
      <c r="AC24">
        <v>11300</v>
      </c>
    </row>
    <row r="25" spans="1:29" ht="14" customHeight="1">
      <c r="B25" s="261" t="s">
        <v>235</v>
      </c>
      <c r="H25">
        <v>23</v>
      </c>
      <c r="I25">
        <v>23</v>
      </c>
      <c r="J25">
        <v>23</v>
      </c>
      <c r="K25">
        <v>23</v>
      </c>
      <c r="L25">
        <v>23</v>
      </c>
      <c r="M25">
        <v>23</v>
      </c>
      <c r="N25">
        <v>23</v>
      </c>
      <c r="O25">
        <v>23</v>
      </c>
      <c r="P25">
        <v>23</v>
      </c>
      <c r="Q25">
        <v>23</v>
      </c>
      <c r="R25">
        <v>23</v>
      </c>
      <c r="S25">
        <v>23</v>
      </c>
      <c r="AB25" t="s">
        <v>236</v>
      </c>
      <c r="AC25">
        <v>9700</v>
      </c>
    </row>
    <row r="26" spans="1:29" ht="13.25" customHeight="1">
      <c r="B26" s="261" t="s">
        <v>237</v>
      </c>
      <c r="H26">
        <v>24</v>
      </c>
      <c r="I26">
        <v>24</v>
      </c>
      <c r="J26">
        <v>24</v>
      </c>
      <c r="K26">
        <v>24</v>
      </c>
      <c r="L26">
        <v>24</v>
      </c>
      <c r="M26">
        <v>24</v>
      </c>
      <c r="N26">
        <v>24</v>
      </c>
      <c r="O26">
        <v>24</v>
      </c>
      <c r="P26">
        <v>24</v>
      </c>
      <c r="Q26">
        <v>24</v>
      </c>
      <c r="R26">
        <v>24</v>
      </c>
      <c r="S26">
        <v>24</v>
      </c>
      <c r="AB26" t="s">
        <v>238</v>
      </c>
      <c r="AC26">
        <v>8700</v>
      </c>
    </row>
    <row r="27" spans="1:29" ht="14" customHeight="1">
      <c r="B27" s="261" t="s">
        <v>239</v>
      </c>
      <c r="H27">
        <v>25</v>
      </c>
      <c r="I27">
        <v>25</v>
      </c>
      <c r="J27">
        <v>25</v>
      </c>
      <c r="K27">
        <v>25</v>
      </c>
      <c r="L27">
        <v>25</v>
      </c>
      <c r="M27">
        <v>25</v>
      </c>
      <c r="N27">
        <v>25</v>
      </c>
      <c r="O27">
        <v>25</v>
      </c>
      <c r="P27">
        <v>25</v>
      </c>
      <c r="Q27">
        <v>25</v>
      </c>
      <c r="R27">
        <v>25</v>
      </c>
      <c r="S27">
        <v>25</v>
      </c>
      <c r="AB27" t="s">
        <v>240</v>
      </c>
      <c r="AC27">
        <v>7900</v>
      </c>
    </row>
    <row r="28" spans="1:29" ht="13.25" customHeight="1">
      <c r="B28" s="261" t="s">
        <v>241</v>
      </c>
      <c r="H28">
        <v>26</v>
      </c>
      <c r="I28">
        <v>26</v>
      </c>
      <c r="J28">
        <v>26</v>
      </c>
      <c r="K28">
        <v>26</v>
      </c>
      <c r="L28">
        <v>26</v>
      </c>
      <c r="M28">
        <v>26</v>
      </c>
      <c r="N28">
        <v>26</v>
      </c>
      <c r="O28">
        <v>26</v>
      </c>
      <c r="P28">
        <v>26</v>
      </c>
      <c r="Q28">
        <v>26</v>
      </c>
      <c r="R28">
        <v>26</v>
      </c>
      <c r="S28">
        <v>26</v>
      </c>
      <c r="AB28" t="s">
        <v>242</v>
      </c>
      <c r="AC28">
        <v>7000</v>
      </c>
    </row>
    <row r="29" spans="1:29" ht="14" customHeight="1">
      <c r="B29" s="261" t="s">
        <v>243</v>
      </c>
      <c r="H29">
        <v>27</v>
      </c>
      <c r="I29">
        <v>27</v>
      </c>
      <c r="J29">
        <v>27</v>
      </c>
      <c r="K29">
        <v>27</v>
      </c>
      <c r="L29">
        <v>27</v>
      </c>
      <c r="M29">
        <v>27</v>
      </c>
      <c r="N29">
        <v>27</v>
      </c>
      <c r="O29">
        <v>27</v>
      </c>
      <c r="P29">
        <v>27</v>
      </c>
      <c r="Q29">
        <v>27</v>
      </c>
      <c r="R29">
        <v>27</v>
      </c>
      <c r="S29">
        <v>27</v>
      </c>
      <c r="AB29" t="s">
        <v>244</v>
      </c>
      <c r="AC29">
        <v>6100</v>
      </c>
    </row>
    <row r="30" spans="1:29" ht="13.25" customHeight="1">
      <c r="B30" s="261" t="s">
        <v>245</v>
      </c>
      <c r="H30">
        <v>28</v>
      </c>
      <c r="I30">
        <v>28</v>
      </c>
      <c r="J30">
        <v>28</v>
      </c>
      <c r="K30">
        <v>28</v>
      </c>
      <c r="L30">
        <v>28</v>
      </c>
      <c r="M30">
        <v>28</v>
      </c>
      <c r="N30">
        <v>28</v>
      </c>
      <c r="O30">
        <v>28</v>
      </c>
      <c r="P30">
        <v>28</v>
      </c>
      <c r="Q30">
        <v>28</v>
      </c>
      <c r="R30">
        <v>28</v>
      </c>
      <c r="S30">
        <v>28</v>
      </c>
      <c r="AB30" t="s">
        <v>246</v>
      </c>
      <c r="AC30">
        <v>5100</v>
      </c>
    </row>
    <row r="31" spans="1:29" ht="14" customHeight="1">
      <c r="B31" s="261" t="s">
        <v>247</v>
      </c>
      <c r="H31">
        <v>29</v>
      </c>
      <c r="I31">
        <v>29</v>
      </c>
      <c r="J31">
        <v>29</v>
      </c>
      <c r="K31">
        <v>29</v>
      </c>
      <c r="L31">
        <v>29</v>
      </c>
      <c r="M31">
        <v>29</v>
      </c>
      <c r="N31">
        <v>29</v>
      </c>
      <c r="O31">
        <v>29</v>
      </c>
      <c r="P31">
        <v>29</v>
      </c>
      <c r="Q31">
        <v>29</v>
      </c>
      <c r="R31">
        <v>29</v>
      </c>
      <c r="S31">
        <v>29</v>
      </c>
      <c r="AB31" t="s">
        <v>248</v>
      </c>
      <c r="AC31">
        <v>4600</v>
      </c>
    </row>
    <row r="32" spans="1:29" ht="15">
      <c r="B32" s="261" t="s">
        <v>249</v>
      </c>
      <c r="H32">
        <v>30</v>
      </c>
      <c r="J32">
        <v>30</v>
      </c>
      <c r="K32">
        <v>30</v>
      </c>
      <c r="L32">
        <v>30</v>
      </c>
      <c r="M32">
        <v>30</v>
      </c>
      <c r="N32">
        <v>30</v>
      </c>
      <c r="O32">
        <v>30</v>
      </c>
      <c r="P32">
        <v>30</v>
      </c>
      <c r="Q32">
        <v>30</v>
      </c>
      <c r="R32">
        <v>30</v>
      </c>
      <c r="S32">
        <v>30</v>
      </c>
      <c r="AB32" t="s">
        <v>250</v>
      </c>
      <c r="AC32">
        <v>3600</v>
      </c>
    </row>
    <row r="33" spans="2:29" ht="15">
      <c r="B33" s="261" t="s">
        <v>251</v>
      </c>
      <c r="H33">
        <v>31</v>
      </c>
      <c r="J33">
        <v>31</v>
      </c>
      <c r="L33">
        <v>31</v>
      </c>
      <c r="N33">
        <v>31</v>
      </c>
      <c r="O33">
        <v>31</v>
      </c>
      <c r="Q33">
        <v>31</v>
      </c>
      <c r="S33">
        <v>31</v>
      </c>
      <c r="AB33" t="s">
        <v>252</v>
      </c>
      <c r="AC33">
        <v>2600</v>
      </c>
    </row>
    <row r="34" spans="2:29" ht="15">
      <c r="B34" s="261" t="s">
        <v>253</v>
      </c>
      <c r="AB34" t="s">
        <v>254</v>
      </c>
      <c r="AC34">
        <v>1600</v>
      </c>
    </row>
    <row r="35" spans="2:29" ht="15">
      <c r="B35" s="261" t="s">
        <v>255</v>
      </c>
    </row>
    <row r="36" spans="2:29" ht="13.25" customHeight="1">
      <c r="B36" s="261" t="s">
        <v>256</v>
      </c>
    </row>
    <row r="37" spans="2:29" ht="14" customHeight="1">
      <c r="B37" s="261" t="s">
        <v>257</v>
      </c>
    </row>
    <row r="38" spans="2:29" ht="15">
      <c r="B38" s="261" t="s">
        <v>258</v>
      </c>
    </row>
  </sheetData>
  <sheetProtection selectLockedCells="1"/>
  <mergeCells count="1">
    <mergeCell ref="H1:S1"/>
  </mergeCells>
  <phoneticPr fontId="2"/>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pageSetUpPr fitToPage="1"/>
  </sheetPr>
  <dimension ref="B2:AR75"/>
  <sheetViews>
    <sheetView view="pageBreakPreview" topLeftCell="A22" zoomScaleNormal="100" zoomScaleSheetLayoutView="100" workbookViewId="0">
      <selection activeCell="N17" sqref="N17"/>
    </sheetView>
  </sheetViews>
  <sheetFormatPr baseColWidth="10" defaultColWidth="11" defaultRowHeight="14"/>
  <cols>
    <col min="1" max="1" width="1.5" style="10" customWidth="1"/>
    <col min="2" max="3" width="4.83203125" style="10" customWidth="1"/>
    <col min="4" max="4" width="14.6640625" style="10" customWidth="1"/>
    <col min="5" max="5" width="5" style="10" customWidth="1"/>
    <col min="6" max="6" width="14.6640625" style="10" customWidth="1"/>
    <col min="7" max="7" width="1.5" style="10" customWidth="1"/>
    <col min="8" max="8" width="12.5" style="10" customWidth="1"/>
    <col min="9" max="10" width="1.5" style="10" customWidth="1"/>
    <col min="11" max="11" width="12.5" style="10" customWidth="1"/>
    <col min="12" max="12" width="1.5" style="10" customWidth="1"/>
    <col min="13" max="13" width="1.6640625" style="10" customWidth="1"/>
    <col min="14" max="14" width="12.5" style="10" customWidth="1"/>
    <col min="15" max="15" width="2" style="10" customWidth="1"/>
    <col min="16" max="16" width="20.6640625" style="10" customWidth="1"/>
    <col min="17" max="17" width="14.6640625" style="10" customWidth="1"/>
    <col min="18" max="18" width="2.5" style="10" customWidth="1"/>
    <col min="19" max="19" width="14.6640625" style="10" customWidth="1"/>
    <col min="20" max="20" width="1.5" style="10" customWidth="1"/>
    <col min="21" max="21" width="12.5" style="10" customWidth="1"/>
    <col min="22" max="23" width="1.5" style="10" customWidth="1"/>
    <col min="24" max="24" width="12.5" style="10" customWidth="1"/>
    <col min="25" max="26" width="1.5" style="10" customWidth="1"/>
    <col min="27" max="27" width="12.5" style="10" customWidth="1"/>
    <col min="28" max="28" width="2.33203125" style="10" customWidth="1"/>
    <col min="29" max="29" width="20.6640625" style="10" customWidth="1"/>
    <col min="30" max="30" width="1.5" style="10" customWidth="1"/>
    <col min="31" max="31" width="2.6640625" style="10" bestFit="1" customWidth="1"/>
    <col min="32" max="32" width="30.83203125" style="10" customWidth="1"/>
    <col min="33" max="33" width="11" style="10"/>
    <col min="34" max="34" width="58.83203125" style="10" customWidth="1"/>
    <col min="35" max="35" width="88.1640625" style="10" customWidth="1"/>
    <col min="36" max="16384" width="11" style="10"/>
  </cols>
  <sheetData>
    <row r="2" spans="2:44" ht="21" customHeight="1">
      <c r="B2" s="1" t="s">
        <v>0</v>
      </c>
      <c r="C2" s="1"/>
      <c r="D2" s="1"/>
      <c r="E2" s="1"/>
      <c r="F2" s="1"/>
      <c r="G2" s="8"/>
      <c r="H2" s="2"/>
      <c r="I2" s="8"/>
      <c r="K2" s="145"/>
      <c r="L2" s="404" t="s">
        <v>259</v>
      </c>
      <c r="M2" s="404"/>
      <c r="N2" s="404"/>
      <c r="O2" s="404"/>
      <c r="P2" s="404"/>
      <c r="Q2" s="404"/>
      <c r="R2" s="404"/>
      <c r="S2" s="404"/>
      <c r="T2" s="404"/>
      <c r="U2" s="404"/>
      <c r="V2" s="404"/>
      <c r="W2" s="404"/>
      <c r="X2" s="404"/>
      <c r="Y2" s="95"/>
      <c r="Z2" s="95"/>
      <c r="AA2" s="95"/>
      <c r="AB2" s="95"/>
      <c r="AC2" s="96"/>
      <c r="AD2" s="95"/>
    </row>
    <row r="3" spans="2:44" ht="14.25" customHeight="1">
      <c r="B3" s="2"/>
      <c r="C3" s="2"/>
      <c r="D3" s="2"/>
      <c r="E3" s="2"/>
      <c r="F3" s="2"/>
      <c r="G3" s="2"/>
      <c r="H3" s="2"/>
      <c r="I3" s="2"/>
      <c r="J3" s="2"/>
      <c r="K3" s="2"/>
      <c r="L3" s="2"/>
      <c r="M3" s="2"/>
      <c r="N3" s="2"/>
      <c r="O3" s="2"/>
      <c r="P3" s="97"/>
      <c r="Q3" s="2"/>
      <c r="R3" s="2"/>
      <c r="S3" s="2"/>
      <c r="T3" s="2"/>
      <c r="U3" s="2"/>
      <c r="V3" s="2"/>
      <c r="W3" s="2"/>
      <c r="X3" s="2"/>
      <c r="Y3" s="301" t="s">
        <v>2</v>
      </c>
      <c r="Z3" s="301"/>
      <c r="AA3" s="301"/>
      <c r="AB3" s="301"/>
      <c r="AC3" s="403" t="s">
        <v>260</v>
      </c>
      <c r="AD3" s="403"/>
      <c r="AE3" s="403"/>
      <c r="AF3" s="403"/>
      <c r="AI3" s="90"/>
    </row>
    <row r="4" spans="2:44" ht="17.25" customHeight="1">
      <c r="B4" s="300" t="s">
        <v>3</v>
      </c>
      <c r="C4" s="300"/>
      <c r="D4" s="300"/>
      <c r="E4" s="373" t="s">
        <v>4</v>
      </c>
      <c r="F4" s="373"/>
      <c r="G4" s="373"/>
      <c r="H4" s="373"/>
      <c r="I4" s="373"/>
      <c r="J4" s="373"/>
      <c r="K4" s="373"/>
      <c r="N4" s="144" t="s">
        <v>5</v>
      </c>
      <c r="O4" s="403" t="s">
        <v>261</v>
      </c>
      <c r="P4" s="403"/>
      <c r="Q4" s="403"/>
      <c r="T4" s="2"/>
      <c r="U4" s="2"/>
      <c r="V4" s="2"/>
      <c r="W4" s="2"/>
      <c r="X4" s="2"/>
      <c r="Y4" s="302" t="s">
        <v>6</v>
      </c>
      <c r="Z4" s="302"/>
      <c r="AA4" s="302"/>
      <c r="AB4" s="302"/>
      <c r="AC4" s="405" t="s">
        <v>261</v>
      </c>
      <c r="AD4" s="405"/>
      <c r="AE4" s="405"/>
      <c r="AF4" s="405"/>
    </row>
    <row r="5" spans="2:44" ht="17.25" customHeight="1">
      <c r="B5" s="262" t="s">
        <v>7</v>
      </c>
      <c r="C5" s="262"/>
      <c r="D5" s="262"/>
      <c r="E5" s="403" t="s">
        <v>154</v>
      </c>
      <c r="F5" s="403"/>
      <c r="G5" s="403"/>
      <c r="H5" s="403"/>
      <c r="I5" s="403"/>
      <c r="J5" s="403"/>
      <c r="K5" s="403"/>
      <c r="N5" s="204" t="s">
        <v>8</v>
      </c>
      <c r="O5" s="405" t="s">
        <v>262</v>
      </c>
      <c r="P5" s="405"/>
      <c r="Q5" s="405"/>
      <c r="R5" s="2"/>
      <c r="T5" s="2"/>
      <c r="U5" s="2"/>
      <c r="V5" s="2"/>
      <c r="W5" s="2"/>
      <c r="X5" s="2"/>
      <c r="Y5" s="98"/>
      <c r="Z5" s="98"/>
      <c r="AA5" s="98" t="s">
        <v>8</v>
      </c>
      <c r="AB5" s="98"/>
      <c r="AC5" s="405" t="s">
        <v>263</v>
      </c>
      <c r="AD5" s="405"/>
      <c r="AE5" s="405"/>
      <c r="AF5" s="405"/>
    </row>
    <row r="6" spans="2:44" ht="19.25" customHeight="1">
      <c r="B6" s="7" t="s">
        <v>9</v>
      </c>
      <c r="C6" s="6"/>
      <c r="D6" s="6" t="s">
        <v>10</v>
      </c>
      <c r="E6" s="402">
        <v>45231</v>
      </c>
      <c r="F6" s="402"/>
      <c r="G6" s="402"/>
      <c r="H6" s="402"/>
      <c r="I6" s="402"/>
      <c r="J6" s="402"/>
      <c r="K6" s="402"/>
      <c r="R6" s="99"/>
      <c r="S6" s="303"/>
      <c r="T6" s="303"/>
      <c r="U6" s="303"/>
      <c r="V6" s="99"/>
      <c r="W6" s="99"/>
      <c r="X6" s="99"/>
      <c r="AH6" s="90"/>
    </row>
    <row r="7" spans="2:44" ht="19.25" customHeight="1">
      <c r="B7" s="2" t="s">
        <v>11</v>
      </c>
      <c r="C7" s="2"/>
      <c r="D7" s="19" t="s">
        <v>12</v>
      </c>
      <c r="E7" s="402">
        <v>45260</v>
      </c>
      <c r="F7" s="402"/>
      <c r="G7" s="402"/>
      <c r="H7" s="402"/>
      <c r="I7" s="402"/>
      <c r="J7" s="402"/>
      <c r="K7" s="402"/>
      <c r="L7" s="100"/>
      <c r="M7" s="100"/>
      <c r="N7" s="100"/>
      <c r="O7" s="100"/>
      <c r="P7" s="100"/>
      <c r="Q7" s="100"/>
      <c r="R7" s="100"/>
      <c r="S7" s="100"/>
      <c r="T7" s="100"/>
      <c r="U7" s="100"/>
      <c r="V7" s="100"/>
      <c r="W7" s="100"/>
      <c r="X7" s="100"/>
      <c r="Y7" s="304"/>
      <c r="Z7" s="304"/>
      <c r="AA7" s="304"/>
      <c r="AB7" s="304"/>
      <c r="AC7" s="305"/>
      <c r="AD7" s="305"/>
      <c r="AE7" s="305"/>
      <c r="AF7" s="305"/>
    </row>
    <row r="8" spans="2:44" ht="12" customHeight="1" thickBot="1">
      <c r="B8" s="2"/>
      <c r="C8" s="2"/>
      <c r="D8" s="2"/>
      <c r="E8" s="2"/>
      <c r="F8" s="2"/>
      <c r="G8" s="2"/>
      <c r="H8" s="2"/>
      <c r="I8" s="2"/>
      <c r="J8" s="2"/>
      <c r="K8" s="2"/>
      <c r="L8" s="2"/>
      <c r="M8" s="2"/>
      <c r="N8" s="2"/>
      <c r="O8" s="2"/>
      <c r="P8" s="2"/>
      <c r="Q8" s="2"/>
      <c r="R8" s="2"/>
      <c r="S8" s="2"/>
      <c r="T8" s="2"/>
      <c r="U8" s="2"/>
      <c r="V8" s="2"/>
      <c r="W8" s="2"/>
      <c r="X8" s="2"/>
      <c r="Y8" s="2"/>
      <c r="Z8" s="2"/>
      <c r="AA8" s="2"/>
      <c r="AB8" s="2"/>
      <c r="AC8" s="2"/>
      <c r="AD8" s="2"/>
      <c r="AI8" s="90"/>
    </row>
    <row r="9" spans="2:44" ht="16.5" customHeight="1">
      <c r="B9" s="101" t="s">
        <v>13</v>
      </c>
      <c r="C9" s="102" t="s">
        <v>14</v>
      </c>
      <c r="D9" s="268" t="s">
        <v>15</v>
      </c>
      <c r="E9" s="268"/>
      <c r="F9" s="268"/>
      <c r="G9" s="268"/>
      <c r="H9" s="268"/>
      <c r="I9" s="268"/>
      <c r="J9" s="268"/>
      <c r="K9" s="268"/>
      <c r="L9" s="268"/>
      <c r="M9" s="268"/>
      <c r="N9" s="268"/>
      <c r="O9" s="268"/>
      <c r="P9" s="269"/>
      <c r="Q9" s="282" t="s">
        <v>16</v>
      </c>
      <c r="R9" s="268"/>
      <c r="S9" s="268"/>
      <c r="T9" s="268"/>
      <c r="U9" s="268"/>
      <c r="V9" s="268"/>
      <c r="W9" s="268"/>
      <c r="X9" s="268"/>
      <c r="Y9" s="268"/>
      <c r="Z9" s="268"/>
      <c r="AA9" s="268"/>
      <c r="AB9" s="268"/>
      <c r="AC9" s="283"/>
      <c r="AD9" s="8"/>
    </row>
    <row r="10" spans="2:44" ht="13.5" customHeight="1">
      <c r="B10" s="103"/>
      <c r="C10" s="104"/>
      <c r="D10" s="284" t="s">
        <v>17</v>
      </c>
      <c r="E10" s="275"/>
      <c r="F10" s="275"/>
      <c r="G10" s="275"/>
      <c r="H10" s="275"/>
      <c r="I10" s="275"/>
      <c r="J10" s="276" t="s">
        <v>18</v>
      </c>
      <c r="K10" s="275"/>
      <c r="L10" s="277"/>
      <c r="M10" s="285" t="s">
        <v>19</v>
      </c>
      <c r="N10" s="286" t="s">
        <v>20</v>
      </c>
      <c r="O10" s="287"/>
      <c r="P10" s="288" t="s">
        <v>21</v>
      </c>
      <c r="Q10" s="274" t="s">
        <v>22</v>
      </c>
      <c r="R10" s="275"/>
      <c r="S10" s="275"/>
      <c r="T10" s="275"/>
      <c r="U10" s="275"/>
      <c r="V10" s="275"/>
      <c r="W10" s="276" t="s">
        <v>18</v>
      </c>
      <c r="X10" s="275"/>
      <c r="Y10" s="277"/>
      <c r="Z10" s="285" t="s">
        <v>19</v>
      </c>
      <c r="AA10" s="286" t="s">
        <v>20</v>
      </c>
      <c r="AB10" s="287"/>
      <c r="AC10" s="278" t="s">
        <v>21</v>
      </c>
      <c r="AD10" s="8"/>
      <c r="AF10" s="280" t="s">
        <v>23</v>
      </c>
    </row>
    <row r="11" spans="2:44" ht="15" customHeight="1">
      <c r="B11" s="105" t="s">
        <v>24</v>
      </c>
      <c r="C11" s="104" t="s">
        <v>13</v>
      </c>
      <c r="D11" s="106" t="s">
        <v>25</v>
      </c>
      <c r="E11" s="106"/>
      <c r="F11" s="106" t="s">
        <v>26</v>
      </c>
      <c r="G11" s="107" t="s">
        <v>27</v>
      </c>
      <c r="H11" s="107" t="s">
        <v>28</v>
      </c>
      <c r="I11" s="108" t="s">
        <v>29</v>
      </c>
      <c r="J11" s="107" t="s">
        <v>27</v>
      </c>
      <c r="K11" s="107" t="s">
        <v>28</v>
      </c>
      <c r="L11" s="108" t="s">
        <v>29</v>
      </c>
      <c r="M11" s="107" t="s">
        <v>27</v>
      </c>
      <c r="N11" s="107" t="s">
        <v>28</v>
      </c>
      <c r="O11" s="108" t="s">
        <v>29</v>
      </c>
      <c r="P11" s="289"/>
      <c r="Q11" s="109" t="s">
        <v>25</v>
      </c>
      <c r="R11" s="106"/>
      <c r="S11" s="106" t="s">
        <v>26</v>
      </c>
      <c r="T11" s="107" t="s">
        <v>27</v>
      </c>
      <c r="U11" s="107" t="s">
        <v>28</v>
      </c>
      <c r="V11" s="108" t="s">
        <v>29</v>
      </c>
      <c r="W11" s="107" t="s">
        <v>27</v>
      </c>
      <c r="X11" s="107" t="s">
        <v>28</v>
      </c>
      <c r="Y11" s="108" t="s">
        <v>29</v>
      </c>
      <c r="Z11" s="107" t="s">
        <v>27</v>
      </c>
      <c r="AA11" s="107" t="s">
        <v>28</v>
      </c>
      <c r="AB11" s="108" t="s">
        <v>29</v>
      </c>
      <c r="AC11" s="279"/>
      <c r="AD11" s="8"/>
      <c r="AF11" s="281"/>
    </row>
    <row r="12" spans="2:44" ht="15" customHeight="1">
      <c r="B12" s="5">
        <v>1</v>
      </c>
      <c r="C12" s="229" t="s">
        <v>155</v>
      </c>
      <c r="D12" s="211">
        <v>0.39583333333333331</v>
      </c>
      <c r="E12" s="110" t="s">
        <v>30</v>
      </c>
      <c r="F12" s="211">
        <v>0.72916666666666663</v>
      </c>
      <c r="G12" s="111" t="s">
        <v>31</v>
      </c>
      <c r="H12" s="26">
        <v>0.33333333333333331</v>
      </c>
      <c r="I12" s="47" t="s">
        <v>32</v>
      </c>
      <c r="J12" s="111" t="s">
        <v>31</v>
      </c>
      <c r="K12" s="211">
        <v>4.1666666666666664E-2</v>
      </c>
      <c r="L12" s="47" t="s">
        <v>32</v>
      </c>
      <c r="M12" s="111" t="s">
        <v>31</v>
      </c>
      <c r="N12" s="27">
        <v>0.29166666666666663</v>
      </c>
      <c r="O12" s="47" t="s">
        <v>32</v>
      </c>
      <c r="P12" s="82" t="s">
        <v>264</v>
      </c>
      <c r="Q12" s="211"/>
      <c r="R12" s="110" t="s">
        <v>30</v>
      </c>
      <c r="S12" s="211"/>
      <c r="T12" s="111" t="s">
        <v>31</v>
      </c>
      <c r="U12" s="26">
        <v>0</v>
      </c>
      <c r="V12" s="47" t="s">
        <v>32</v>
      </c>
      <c r="W12" s="111" t="s">
        <v>31</v>
      </c>
      <c r="X12" s="211"/>
      <c r="Y12" s="47" t="s">
        <v>32</v>
      </c>
      <c r="Z12" s="111" t="s">
        <v>31</v>
      </c>
      <c r="AA12" s="27">
        <v>0</v>
      </c>
      <c r="AB12" s="47" t="s">
        <v>32</v>
      </c>
      <c r="AC12" s="230"/>
      <c r="AD12" s="9"/>
      <c r="AE12" s="270" t="s">
        <v>33</v>
      </c>
      <c r="AF12" s="406"/>
      <c r="AG12" s="63"/>
      <c r="AH12" s="2"/>
      <c r="AI12" s="91"/>
      <c r="AJ12" s="2"/>
      <c r="AK12" s="64"/>
      <c r="AL12" s="2"/>
      <c r="AM12" s="8"/>
      <c r="AN12" s="62"/>
      <c r="AO12" s="2"/>
      <c r="AP12" s="2"/>
      <c r="AQ12" s="64"/>
      <c r="AR12" s="2"/>
    </row>
    <row r="13" spans="2:44" ht="15" customHeight="1">
      <c r="B13" s="5">
        <v>2</v>
      </c>
      <c r="C13" s="112" t="str">
        <f t="shared" ref="C13:C42" si="0">IFERROR(VLOOKUP(C12,曜日変換,2,0),"")</f>
        <v>木</v>
      </c>
      <c r="D13" s="211">
        <v>0.39583333333333331</v>
      </c>
      <c r="E13" s="110" t="s">
        <v>30</v>
      </c>
      <c r="F13" s="211">
        <v>0.72916666666666663</v>
      </c>
      <c r="G13" s="111" t="s">
        <v>31</v>
      </c>
      <c r="H13" s="27">
        <v>0.33333333333333331</v>
      </c>
      <c r="I13" s="47" t="s">
        <v>32</v>
      </c>
      <c r="J13" s="111" t="s">
        <v>31</v>
      </c>
      <c r="K13" s="211">
        <v>4.1666666666666664E-2</v>
      </c>
      <c r="L13" s="47" t="s">
        <v>32</v>
      </c>
      <c r="M13" s="111" t="s">
        <v>31</v>
      </c>
      <c r="N13" s="27">
        <v>0.29166666666666663</v>
      </c>
      <c r="O13" s="47" t="s">
        <v>32</v>
      </c>
      <c r="P13" s="82" t="s">
        <v>264</v>
      </c>
      <c r="Q13" s="211"/>
      <c r="R13" s="110" t="s">
        <v>30</v>
      </c>
      <c r="S13" s="211"/>
      <c r="T13" s="111" t="s">
        <v>31</v>
      </c>
      <c r="U13" s="27">
        <v>0</v>
      </c>
      <c r="V13" s="47" t="s">
        <v>32</v>
      </c>
      <c r="W13" s="111" t="s">
        <v>31</v>
      </c>
      <c r="X13" s="211"/>
      <c r="Y13" s="47" t="s">
        <v>32</v>
      </c>
      <c r="Z13" s="111" t="s">
        <v>31</v>
      </c>
      <c r="AA13" s="27">
        <v>0</v>
      </c>
      <c r="AB13" s="47" t="s">
        <v>32</v>
      </c>
      <c r="AC13" s="230"/>
      <c r="AD13" s="9"/>
      <c r="AE13" s="271"/>
      <c r="AF13" s="407"/>
      <c r="AG13" s="63"/>
      <c r="AH13" s="2"/>
      <c r="AI13" s="35"/>
      <c r="AJ13" s="2"/>
      <c r="AK13" s="64"/>
      <c r="AL13" s="2"/>
      <c r="AM13" s="8"/>
      <c r="AN13" s="62"/>
      <c r="AO13" s="2"/>
      <c r="AP13" s="2"/>
      <c r="AQ13" s="64"/>
      <c r="AR13" s="2"/>
    </row>
    <row r="14" spans="2:44" ht="15" customHeight="1">
      <c r="B14" s="5">
        <v>3</v>
      </c>
      <c r="C14" s="112" t="str">
        <f t="shared" si="0"/>
        <v>金</v>
      </c>
      <c r="D14" s="211">
        <v>0.39583333333333331</v>
      </c>
      <c r="E14" s="110" t="s">
        <v>30</v>
      </c>
      <c r="F14" s="211">
        <v>0.72916666666666663</v>
      </c>
      <c r="G14" s="111" t="s">
        <v>31</v>
      </c>
      <c r="H14" s="27">
        <v>0.33333333333333331</v>
      </c>
      <c r="I14" s="47" t="s">
        <v>32</v>
      </c>
      <c r="J14" s="111" t="s">
        <v>31</v>
      </c>
      <c r="K14" s="211">
        <v>4.1666666666666664E-2</v>
      </c>
      <c r="L14" s="47" t="s">
        <v>32</v>
      </c>
      <c r="M14" s="111" t="s">
        <v>31</v>
      </c>
      <c r="N14" s="27">
        <v>0.29166666666666663</v>
      </c>
      <c r="O14" s="47" t="s">
        <v>32</v>
      </c>
      <c r="P14" s="82" t="s">
        <v>264</v>
      </c>
      <c r="Q14" s="211"/>
      <c r="R14" s="110" t="s">
        <v>30</v>
      </c>
      <c r="S14" s="211"/>
      <c r="T14" s="111" t="s">
        <v>31</v>
      </c>
      <c r="U14" s="27">
        <v>0</v>
      </c>
      <c r="V14" s="47" t="s">
        <v>32</v>
      </c>
      <c r="W14" s="111" t="s">
        <v>31</v>
      </c>
      <c r="X14" s="211"/>
      <c r="Y14" s="47" t="s">
        <v>32</v>
      </c>
      <c r="Z14" s="111" t="s">
        <v>31</v>
      </c>
      <c r="AA14" s="27">
        <v>0</v>
      </c>
      <c r="AB14" s="47" t="s">
        <v>32</v>
      </c>
      <c r="AC14" s="230"/>
      <c r="AD14" s="9"/>
      <c r="AE14" s="270" t="s">
        <v>34</v>
      </c>
      <c r="AF14" s="406"/>
      <c r="AG14" s="63"/>
      <c r="AH14" s="2"/>
      <c r="AI14" s="35"/>
      <c r="AJ14" s="2"/>
      <c r="AK14" s="64"/>
      <c r="AL14" s="2"/>
      <c r="AM14" s="8"/>
      <c r="AN14" s="62"/>
      <c r="AO14" s="2"/>
      <c r="AP14" s="2"/>
      <c r="AQ14" s="64"/>
      <c r="AR14" s="2"/>
    </row>
    <row r="15" spans="2:44" ht="15" customHeight="1">
      <c r="B15" s="5">
        <v>4</v>
      </c>
      <c r="C15" s="112" t="str">
        <f t="shared" si="0"/>
        <v>土</v>
      </c>
      <c r="D15" s="211">
        <v>0.39583333333333331</v>
      </c>
      <c r="E15" s="110" t="s">
        <v>30</v>
      </c>
      <c r="F15" s="211">
        <v>0.72916666666666663</v>
      </c>
      <c r="G15" s="111" t="s">
        <v>31</v>
      </c>
      <c r="H15" s="27">
        <v>0.33333333333333331</v>
      </c>
      <c r="I15" s="47" t="s">
        <v>32</v>
      </c>
      <c r="J15" s="111" t="s">
        <v>31</v>
      </c>
      <c r="K15" s="211">
        <v>4.1666666666666664E-2</v>
      </c>
      <c r="L15" s="47" t="s">
        <v>32</v>
      </c>
      <c r="M15" s="111" t="s">
        <v>31</v>
      </c>
      <c r="N15" s="27">
        <v>0.29166666666666663</v>
      </c>
      <c r="O15" s="47" t="s">
        <v>32</v>
      </c>
      <c r="P15" s="82" t="s">
        <v>264</v>
      </c>
      <c r="Q15" s="211"/>
      <c r="R15" s="110" t="s">
        <v>30</v>
      </c>
      <c r="S15" s="211"/>
      <c r="T15" s="111" t="s">
        <v>31</v>
      </c>
      <c r="U15" s="27">
        <v>0</v>
      </c>
      <c r="V15" s="47" t="s">
        <v>32</v>
      </c>
      <c r="W15" s="111" t="s">
        <v>31</v>
      </c>
      <c r="X15" s="211"/>
      <c r="Y15" s="47" t="s">
        <v>32</v>
      </c>
      <c r="Z15" s="111" t="s">
        <v>31</v>
      </c>
      <c r="AA15" s="27">
        <v>0</v>
      </c>
      <c r="AB15" s="47" t="s">
        <v>32</v>
      </c>
      <c r="AC15" s="230"/>
      <c r="AD15" s="9"/>
      <c r="AE15" s="271"/>
      <c r="AF15" s="407"/>
      <c r="AG15" s="63"/>
      <c r="AH15" s="2"/>
      <c r="AI15" s="35"/>
      <c r="AJ15" s="2"/>
      <c r="AK15" s="64"/>
      <c r="AL15" s="2"/>
      <c r="AM15" s="8"/>
      <c r="AN15" s="62"/>
      <c r="AO15" s="2"/>
      <c r="AP15" s="2"/>
      <c r="AQ15" s="64"/>
      <c r="AR15" s="2"/>
    </row>
    <row r="16" spans="2:44" ht="15" customHeight="1">
      <c r="B16" s="5">
        <v>5</v>
      </c>
      <c r="C16" s="112" t="str">
        <f t="shared" si="0"/>
        <v>日</v>
      </c>
      <c r="D16" s="211">
        <v>0.39583333333333331</v>
      </c>
      <c r="E16" s="110" t="s">
        <v>30</v>
      </c>
      <c r="F16" s="211">
        <v>0.72916666666666663</v>
      </c>
      <c r="G16" s="111" t="s">
        <v>31</v>
      </c>
      <c r="H16" s="27">
        <v>0.33333333333333331</v>
      </c>
      <c r="I16" s="47" t="s">
        <v>32</v>
      </c>
      <c r="J16" s="111" t="s">
        <v>31</v>
      </c>
      <c r="K16" s="211">
        <v>4.1666666666666664E-2</v>
      </c>
      <c r="L16" s="47" t="s">
        <v>32</v>
      </c>
      <c r="M16" s="111" t="s">
        <v>31</v>
      </c>
      <c r="N16" s="27">
        <v>0.29166666666666663</v>
      </c>
      <c r="O16" s="47" t="s">
        <v>32</v>
      </c>
      <c r="P16" s="82" t="s">
        <v>264</v>
      </c>
      <c r="Q16" s="211"/>
      <c r="R16" s="110" t="s">
        <v>30</v>
      </c>
      <c r="S16" s="211"/>
      <c r="T16" s="111" t="s">
        <v>31</v>
      </c>
      <c r="U16" s="27">
        <v>0</v>
      </c>
      <c r="V16" s="47" t="s">
        <v>32</v>
      </c>
      <c r="W16" s="111" t="s">
        <v>31</v>
      </c>
      <c r="X16" s="211"/>
      <c r="Y16" s="47" t="s">
        <v>32</v>
      </c>
      <c r="Z16" s="111" t="s">
        <v>31</v>
      </c>
      <c r="AA16" s="27">
        <v>0</v>
      </c>
      <c r="AB16" s="47" t="s">
        <v>32</v>
      </c>
      <c r="AC16" s="230"/>
      <c r="AD16" s="9"/>
      <c r="AE16" s="270" t="s">
        <v>35</v>
      </c>
      <c r="AF16" s="406"/>
      <c r="AG16" s="63"/>
      <c r="AH16" s="2"/>
      <c r="AI16" s="35"/>
      <c r="AJ16" s="2"/>
      <c r="AK16" s="64"/>
      <c r="AL16" s="2"/>
      <c r="AM16" s="8"/>
      <c r="AN16" s="62"/>
      <c r="AO16" s="2"/>
      <c r="AP16" s="2"/>
      <c r="AQ16" s="64"/>
      <c r="AR16" s="2"/>
    </row>
    <row r="17" spans="2:44" ht="15" customHeight="1">
      <c r="B17" s="5">
        <v>6</v>
      </c>
      <c r="C17" s="112" t="str">
        <f t="shared" si="0"/>
        <v>月</v>
      </c>
      <c r="D17" s="211"/>
      <c r="E17" s="110" t="s">
        <v>30</v>
      </c>
      <c r="F17" s="211"/>
      <c r="G17" s="111" t="s">
        <v>31</v>
      </c>
      <c r="H17" s="27">
        <v>0</v>
      </c>
      <c r="I17" s="47" t="s">
        <v>32</v>
      </c>
      <c r="J17" s="111" t="s">
        <v>31</v>
      </c>
      <c r="K17" s="211"/>
      <c r="L17" s="47" t="s">
        <v>32</v>
      </c>
      <c r="M17" s="111" t="s">
        <v>31</v>
      </c>
      <c r="N17" s="27">
        <v>0</v>
      </c>
      <c r="O17" s="47" t="s">
        <v>32</v>
      </c>
      <c r="P17" s="82"/>
      <c r="Q17" s="211"/>
      <c r="R17" s="110" t="s">
        <v>30</v>
      </c>
      <c r="S17" s="211"/>
      <c r="T17" s="111" t="s">
        <v>31</v>
      </c>
      <c r="U17" s="27">
        <v>0</v>
      </c>
      <c r="V17" s="47" t="s">
        <v>32</v>
      </c>
      <c r="W17" s="111" t="s">
        <v>31</v>
      </c>
      <c r="X17" s="211"/>
      <c r="Y17" s="47" t="s">
        <v>32</v>
      </c>
      <c r="Z17" s="111" t="s">
        <v>31</v>
      </c>
      <c r="AA17" s="27">
        <v>0</v>
      </c>
      <c r="AB17" s="47" t="s">
        <v>32</v>
      </c>
      <c r="AC17" s="230"/>
      <c r="AD17" s="9"/>
      <c r="AE17" s="271"/>
      <c r="AF17" s="407"/>
      <c r="AG17" s="63"/>
      <c r="AH17" s="2"/>
      <c r="AI17" s="35"/>
      <c r="AJ17" s="2"/>
      <c r="AK17" s="64"/>
      <c r="AL17" s="2"/>
      <c r="AM17" s="8"/>
      <c r="AN17" s="62"/>
      <c r="AO17" s="2"/>
      <c r="AP17" s="2"/>
      <c r="AQ17" s="64"/>
      <c r="AR17" s="2"/>
    </row>
    <row r="18" spans="2:44" ht="15" customHeight="1">
      <c r="B18" s="5">
        <v>7</v>
      </c>
      <c r="C18" s="112" t="str">
        <f t="shared" si="0"/>
        <v>火</v>
      </c>
      <c r="D18" s="211"/>
      <c r="E18" s="110" t="s">
        <v>30</v>
      </c>
      <c r="F18" s="211"/>
      <c r="G18" s="111" t="s">
        <v>31</v>
      </c>
      <c r="H18" s="27">
        <v>0</v>
      </c>
      <c r="I18" s="47" t="s">
        <v>32</v>
      </c>
      <c r="J18" s="111" t="s">
        <v>31</v>
      </c>
      <c r="K18" s="211"/>
      <c r="L18" s="47" t="s">
        <v>32</v>
      </c>
      <c r="M18" s="111" t="s">
        <v>31</v>
      </c>
      <c r="N18" s="27">
        <v>0</v>
      </c>
      <c r="O18" s="47" t="s">
        <v>32</v>
      </c>
      <c r="P18" s="82"/>
      <c r="Q18" s="211"/>
      <c r="R18" s="110" t="s">
        <v>30</v>
      </c>
      <c r="S18" s="211"/>
      <c r="T18" s="111" t="s">
        <v>31</v>
      </c>
      <c r="U18" s="27">
        <v>0</v>
      </c>
      <c r="V18" s="47" t="s">
        <v>32</v>
      </c>
      <c r="W18" s="111" t="s">
        <v>31</v>
      </c>
      <c r="X18" s="211"/>
      <c r="Y18" s="47" t="s">
        <v>32</v>
      </c>
      <c r="Z18" s="111" t="s">
        <v>31</v>
      </c>
      <c r="AA18" s="27">
        <v>0</v>
      </c>
      <c r="AB18" s="47" t="s">
        <v>32</v>
      </c>
      <c r="AC18" s="230"/>
      <c r="AD18" s="9"/>
      <c r="AE18" s="270" t="s">
        <v>36</v>
      </c>
      <c r="AF18" s="406"/>
      <c r="AG18" s="63"/>
      <c r="AH18" s="2"/>
      <c r="AI18" s="35"/>
      <c r="AJ18" s="2"/>
      <c r="AK18" s="64"/>
      <c r="AL18" s="2"/>
      <c r="AM18" s="8"/>
      <c r="AN18" s="62"/>
      <c r="AO18" s="2"/>
      <c r="AP18" s="2"/>
      <c r="AQ18" s="64"/>
      <c r="AR18" s="2"/>
    </row>
    <row r="19" spans="2:44" ht="15" customHeight="1">
      <c r="B19" s="5">
        <v>8</v>
      </c>
      <c r="C19" s="112" t="str">
        <f t="shared" si="0"/>
        <v>水</v>
      </c>
      <c r="D19" s="211">
        <v>0.39583333333333331</v>
      </c>
      <c r="E19" s="110" t="s">
        <v>30</v>
      </c>
      <c r="F19" s="211">
        <v>0.72916666666666663</v>
      </c>
      <c r="G19" s="111" t="s">
        <v>31</v>
      </c>
      <c r="H19" s="27">
        <v>0.33333333333333331</v>
      </c>
      <c r="I19" s="47" t="s">
        <v>32</v>
      </c>
      <c r="J19" s="111" t="s">
        <v>31</v>
      </c>
      <c r="K19" s="211">
        <v>4.1666666666666664E-2</v>
      </c>
      <c r="L19" s="47" t="s">
        <v>32</v>
      </c>
      <c r="M19" s="111" t="s">
        <v>31</v>
      </c>
      <c r="N19" s="27">
        <v>0.29166666666666663</v>
      </c>
      <c r="O19" s="47" t="s">
        <v>32</v>
      </c>
      <c r="P19" s="82" t="s">
        <v>264</v>
      </c>
      <c r="Q19" s="211"/>
      <c r="R19" s="110" t="s">
        <v>30</v>
      </c>
      <c r="S19" s="211"/>
      <c r="T19" s="111" t="s">
        <v>31</v>
      </c>
      <c r="U19" s="27">
        <v>0</v>
      </c>
      <c r="V19" s="47" t="s">
        <v>32</v>
      </c>
      <c r="W19" s="111" t="s">
        <v>31</v>
      </c>
      <c r="X19" s="211"/>
      <c r="Y19" s="47" t="s">
        <v>32</v>
      </c>
      <c r="Z19" s="111" t="s">
        <v>31</v>
      </c>
      <c r="AA19" s="27">
        <v>0</v>
      </c>
      <c r="AB19" s="47" t="s">
        <v>32</v>
      </c>
      <c r="AC19" s="230"/>
      <c r="AD19" s="9"/>
      <c r="AE19" s="271"/>
      <c r="AF19" s="407"/>
      <c r="AG19" s="63"/>
      <c r="AH19" s="2"/>
      <c r="AI19" s="35"/>
      <c r="AJ19" s="2"/>
      <c r="AK19" s="64"/>
      <c r="AL19" s="2"/>
      <c r="AM19" s="8"/>
      <c r="AN19" s="62"/>
      <c r="AO19" s="2"/>
      <c r="AP19" s="2"/>
      <c r="AQ19" s="64"/>
      <c r="AR19" s="2"/>
    </row>
    <row r="20" spans="2:44" ht="15" customHeight="1">
      <c r="B20" s="5">
        <v>9</v>
      </c>
      <c r="C20" s="112" t="str">
        <f t="shared" si="0"/>
        <v>木</v>
      </c>
      <c r="D20" s="211">
        <v>0.39583333333333331</v>
      </c>
      <c r="E20" s="110" t="s">
        <v>30</v>
      </c>
      <c r="F20" s="211">
        <v>0.72916666666666663</v>
      </c>
      <c r="G20" s="111" t="s">
        <v>31</v>
      </c>
      <c r="H20" s="27">
        <v>0.33333333333333331</v>
      </c>
      <c r="I20" s="47" t="s">
        <v>32</v>
      </c>
      <c r="J20" s="111" t="s">
        <v>31</v>
      </c>
      <c r="K20" s="211">
        <v>4.1666666666666664E-2</v>
      </c>
      <c r="L20" s="47" t="s">
        <v>32</v>
      </c>
      <c r="M20" s="111" t="s">
        <v>31</v>
      </c>
      <c r="N20" s="27">
        <v>0.29166666666666663</v>
      </c>
      <c r="O20" s="47" t="s">
        <v>32</v>
      </c>
      <c r="P20" s="82" t="s">
        <v>264</v>
      </c>
      <c r="Q20" s="211"/>
      <c r="R20" s="110" t="s">
        <v>30</v>
      </c>
      <c r="S20" s="211"/>
      <c r="T20" s="111" t="s">
        <v>31</v>
      </c>
      <c r="U20" s="27">
        <v>0</v>
      </c>
      <c r="V20" s="47" t="s">
        <v>32</v>
      </c>
      <c r="W20" s="111" t="s">
        <v>31</v>
      </c>
      <c r="X20" s="211"/>
      <c r="Y20" s="47" t="s">
        <v>32</v>
      </c>
      <c r="Z20" s="111" t="s">
        <v>31</v>
      </c>
      <c r="AA20" s="27">
        <v>0</v>
      </c>
      <c r="AB20" s="47" t="s">
        <v>32</v>
      </c>
      <c r="AC20" s="230"/>
      <c r="AD20" s="9"/>
      <c r="AE20" s="270" t="s">
        <v>37</v>
      </c>
      <c r="AF20" s="406"/>
      <c r="AG20" s="63"/>
      <c r="AH20" s="2"/>
      <c r="AI20" s="35"/>
      <c r="AJ20" s="2"/>
      <c r="AK20" s="64"/>
      <c r="AL20" s="2"/>
      <c r="AM20" s="8"/>
      <c r="AN20" s="62"/>
      <c r="AO20" s="2"/>
      <c r="AP20" s="2"/>
      <c r="AQ20" s="64"/>
      <c r="AR20" s="2"/>
    </row>
    <row r="21" spans="2:44" ht="15" customHeight="1">
      <c r="B21" s="5">
        <v>10</v>
      </c>
      <c r="C21" s="112" t="str">
        <f t="shared" si="0"/>
        <v>金</v>
      </c>
      <c r="D21" s="211">
        <v>0.39583333333333331</v>
      </c>
      <c r="E21" s="110" t="s">
        <v>30</v>
      </c>
      <c r="F21" s="211">
        <v>0.72916666666666663</v>
      </c>
      <c r="G21" s="111" t="s">
        <v>31</v>
      </c>
      <c r="H21" s="27">
        <v>0.33333333333333331</v>
      </c>
      <c r="I21" s="47" t="s">
        <v>32</v>
      </c>
      <c r="J21" s="111" t="s">
        <v>31</v>
      </c>
      <c r="K21" s="211">
        <v>4.1666666666666664E-2</v>
      </c>
      <c r="L21" s="47" t="s">
        <v>32</v>
      </c>
      <c r="M21" s="111" t="s">
        <v>31</v>
      </c>
      <c r="N21" s="27">
        <v>0.29166666666666663</v>
      </c>
      <c r="O21" s="47" t="s">
        <v>32</v>
      </c>
      <c r="P21" s="82" t="s">
        <v>264</v>
      </c>
      <c r="Q21" s="211"/>
      <c r="R21" s="110" t="s">
        <v>30</v>
      </c>
      <c r="S21" s="211"/>
      <c r="T21" s="111" t="s">
        <v>31</v>
      </c>
      <c r="U21" s="27">
        <v>0</v>
      </c>
      <c r="V21" s="47" t="s">
        <v>32</v>
      </c>
      <c r="W21" s="111" t="s">
        <v>31</v>
      </c>
      <c r="X21" s="211"/>
      <c r="Y21" s="47" t="s">
        <v>32</v>
      </c>
      <c r="Z21" s="111" t="s">
        <v>31</v>
      </c>
      <c r="AA21" s="27">
        <v>0</v>
      </c>
      <c r="AB21" s="47" t="s">
        <v>32</v>
      </c>
      <c r="AC21" s="230"/>
      <c r="AD21" s="9"/>
      <c r="AE21" s="271"/>
      <c r="AF21" s="407"/>
      <c r="AG21" s="63"/>
      <c r="AH21" s="2"/>
      <c r="AI21" s="35"/>
      <c r="AJ21" s="2"/>
      <c r="AK21" s="64"/>
      <c r="AL21" s="2"/>
      <c r="AM21" s="8"/>
      <c r="AN21" s="62"/>
      <c r="AO21" s="2"/>
      <c r="AP21" s="2"/>
      <c r="AQ21" s="64"/>
      <c r="AR21" s="2"/>
    </row>
    <row r="22" spans="2:44" ht="15" customHeight="1">
      <c r="B22" s="5">
        <v>11</v>
      </c>
      <c r="C22" s="112" t="str">
        <f t="shared" si="0"/>
        <v>土</v>
      </c>
      <c r="D22" s="211">
        <v>0.39583333333333331</v>
      </c>
      <c r="E22" s="110" t="s">
        <v>30</v>
      </c>
      <c r="F22" s="211">
        <v>0.85416666666666663</v>
      </c>
      <c r="G22" s="111" t="s">
        <v>31</v>
      </c>
      <c r="H22" s="27">
        <v>0.45833333333333331</v>
      </c>
      <c r="I22" s="47" t="s">
        <v>32</v>
      </c>
      <c r="J22" s="111" t="s">
        <v>31</v>
      </c>
      <c r="K22" s="211">
        <v>4.1666666666666664E-2</v>
      </c>
      <c r="L22" s="47" t="s">
        <v>32</v>
      </c>
      <c r="M22" s="111" t="s">
        <v>31</v>
      </c>
      <c r="N22" s="27">
        <v>0.41666666666666663</v>
      </c>
      <c r="O22" s="47" t="s">
        <v>32</v>
      </c>
      <c r="P22" s="82" t="s">
        <v>264</v>
      </c>
      <c r="Q22" s="211">
        <v>0.72916666666666663</v>
      </c>
      <c r="R22" s="110" t="s">
        <v>30</v>
      </c>
      <c r="S22" s="211">
        <v>0.85416666666666663</v>
      </c>
      <c r="T22" s="111" t="s">
        <v>31</v>
      </c>
      <c r="U22" s="27">
        <v>0.125</v>
      </c>
      <c r="V22" s="47" t="s">
        <v>32</v>
      </c>
      <c r="W22" s="111" t="s">
        <v>31</v>
      </c>
      <c r="X22" s="211">
        <v>4.1666666666666664E-2</v>
      </c>
      <c r="Y22" s="47" t="s">
        <v>32</v>
      </c>
      <c r="Z22" s="111" t="s">
        <v>31</v>
      </c>
      <c r="AA22" s="27">
        <v>8.3333333333333343E-2</v>
      </c>
      <c r="AB22" s="47" t="s">
        <v>32</v>
      </c>
      <c r="AC22" s="230" t="s">
        <v>265</v>
      </c>
      <c r="AD22" s="9"/>
      <c r="AE22" s="270" t="s">
        <v>38</v>
      </c>
      <c r="AF22" s="406"/>
      <c r="AI22" s="35"/>
    </row>
    <row r="23" spans="2:44" ht="15" customHeight="1">
      <c r="B23" s="5">
        <v>12</v>
      </c>
      <c r="C23" s="112" t="str">
        <f t="shared" si="0"/>
        <v>日</v>
      </c>
      <c r="D23" s="211">
        <v>0.39583333333333331</v>
      </c>
      <c r="E23" s="110" t="s">
        <v>30</v>
      </c>
      <c r="F23" s="211">
        <v>0.72916666666666663</v>
      </c>
      <c r="G23" s="111" t="s">
        <v>31</v>
      </c>
      <c r="H23" s="27">
        <v>0.33333333333333331</v>
      </c>
      <c r="I23" s="47" t="s">
        <v>32</v>
      </c>
      <c r="J23" s="111" t="s">
        <v>31</v>
      </c>
      <c r="K23" s="211">
        <v>4.1666666666666664E-2</v>
      </c>
      <c r="L23" s="47" t="s">
        <v>32</v>
      </c>
      <c r="M23" s="111" t="s">
        <v>31</v>
      </c>
      <c r="N23" s="27">
        <v>0.29166666666666663</v>
      </c>
      <c r="O23" s="47" t="s">
        <v>32</v>
      </c>
      <c r="P23" s="82" t="s">
        <v>264</v>
      </c>
      <c r="Q23" s="211"/>
      <c r="R23" s="110" t="s">
        <v>30</v>
      </c>
      <c r="S23" s="211"/>
      <c r="T23" s="111" t="s">
        <v>31</v>
      </c>
      <c r="U23" s="27">
        <v>0</v>
      </c>
      <c r="V23" s="47" t="s">
        <v>32</v>
      </c>
      <c r="W23" s="111" t="s">
        <v>31</v>
      </c>
      <c r="X23" s="211"/>
      <c r="Y23" s="47" t="s">
        <v>32</v>
      </c>
      <c r="Z23" s="111" t="s">
        <v>31</v>
      </c>
      <c r="AA23" s="27">
        <v>0</v>
      </c>
      <c r="AB23" s="47" t="s">
        <v>32</v>
      </c>
      <c r="AC23" s="230"/>
      <c r="AD23" s="9"/>
      <c r="AE23" s="271"/>
      <c r="AF23" s="407"/>
      <c r="AI23" s="35"/>
    </row>
    <row r="24" spans="2:44" ht="15" customHeight="1">
      <c r="B24" s="5">
        <v>13</v>
      </c>
      <c r="C24" s="112" t="str">
        <f t="shared" si="0"/>
        <v>月</v>
      </c>
      <c r="D24" s="211"/>
      <c r="E24" s="110" t="s">
        <v>30</v>
      </c>
      <c r="F24" s="211"/>
      <c r="G24" s="111" t="s">
        <v>31</v>
      </c>
      <c r="H24" s="27">
        <v>0</v>
      </c>
      <c r="I24" s="47" t="s">
        <v>32</v>
      </c>
      <c r="J24" s="111" t="s">
        <v>31</v>
      </c>
      <c r="K24" s="211"/>
      <c r="L24" s="47" t="s">
        <v>32</v>
      </c>
      <c r="M24" s="111" t="s">
        <v>31</v>
      </c>
      <c r="N24" s="27">
        <v>0</v>
      </c>
      <c r="O24" s="47" t="s">
        <v>32</v>
      </c>
      <c r="P24" s="82"/>
      <c r="Q24" s="211"/>
      <c r="R24" s="110" t="s">
        <v>30</v>
      </c>
      <c r="S24" s="211"/>
      <c r="T24" s="111" t="s">
        <v>31</v>
      </c>
      <c r="U24" s="27">
        <v>0</v>
      </c>
      <c r="V24" s="47" t="s">
        <v>32</v>
      </c>
      <c r="W24" s="111" t="s">
        <v>31</v>
      </c>
      <c r="X24" s="211"/>
      <c r="Y24" s="47" t="s">
        <v>32</v>
      </c>
      <c r="Z24" s="111" t="s">
        <v>31</v>
      </c>
      <c r="AA24" s="27">
        <v>0</v>
      </c>
      <c r="AB24" s="47" t="s">
        <v>32</v>
      </c>
      <c r="AC24" s="230"/>
      <c r="AD24" s="9"/>
      <c r="AE24" s="270" t="s">
        <v>39</v>
      </c>
      <c r="AF24" s="406"/>
      <c r="AI24" s="35"/>
    </row>
    <row r="25" spans="2:44" ht="15" customHeight="1">
      <c r="B25" s="5">
        <v>14</v>
      </c>
      <c r="C25" s="112" t="str">
        <f t="shared" si="0"/>
        <v>火</v>
      </c>
      <c r="D25" s="211"/>
      <c r="E25" s="110" t="s">
        <v>30</v>
      </c>
      <c r="F25" s="211"/>
      <c r="G25" s="111" t="s">
        <v>31</v>
      </c>
      <c r="H25" s="27">
        <v>0</v>
      </c>
      <c r="I25" s="47" t="s">
        <v>32</v>
      </c>
      <c r="J25" s="111" t="s">
        <v>31</v>
      </c>
      <c r="K25" s="211"/>
      <c r="L25" s="47" t="s">
        <v>32</v>
      </c>
      <c r="M25" s="111" t="s">
        <v>31</v>
      </c>
      <c r="N25" s="27">
        <v>0</v>
      </c>
      <c r="O25" s="47" t="s">
        <v>32</v>
      </c>
      <c r="P25" s="82"/>
      <c r="Q25" s="211"/>
      <c r="R25" s="110" t="s">
        <v>30</v>
      </c>
      <c r="S25" s="211"/>
      <c r="T25" s="111" t="s">
        <v>31</v>
      </c>
      <c r="U25" s="27">
        <v>0</v>
      </c>
      <c r="V25" s="47" t="s">
        <v>32</v>
      </c>
      <c r="W25" s="111" t="s">
        <v>31</v>
      </c>
      <c r="X25" s="211"/>
      <c r="Y25" s="47" t="s">
        <v>32</v>
      </c>
      <c r="Z25" s="111" t="s">
        <v>31</v>
      </c>
      <c r="AA25" s="27">
        <v>0</v>
      </c>
      <c r="AB25" s="47" t="s">
        <v>32</v>
      </c>
      <c r="AC25" s="230"/>
      <c r="AD25" s="9"/>
      <c r="AE25" s="271"/>
      <c r="AF25" s="407"/>
      <c r="AI25" s="35"/>
    </row>
    <row r="26" spans="2:44" ht="15" customHeight="1">
      <c r="B26" s="5">
        <v>15</v>
      </c>
      <c r="C26" s="112" t="str">
        <f t="shared" si="0"/>
        <v>水</v>
      </c>
      <c r="D26" s="211">
        <v>0.39583333333333331</v>
      </c>
      <c r="E26" s="110" t="s">
        <v>30</v>
      </c>
      <c r="F26" s="211">
        <v>0.72916666666666663</v>
      </c>
      <c r="G26" s="111" t="s">
        <v>31</v>
      </c>
      <c r="H26" s="27">
        <v>0.33333333333333331</v>
      </c>
      <c r="I26" s="47" t="s">
        <v>32</v>
      </c>
      <c r="J26" s="111" t="s">
        <v>31</v>
      </c>
      <c r="K26" s="211">
        <v>4.1666666666666664E-2</v>
      </c>
      <c r="L26" s="47" t="s">
        <v>32</v>
      </c>
      <c r="M26" s="111" t="s">
        <v>31</v>
      </c>
      <c r="N26" s="27">
        <v>0.29166666666666663</v>
      </c>
      <c r="O26" s="47" t="s">
        <v>32</v>
      </c>
      <c r="P26" s="82" t="s">
        <v>264</v>
      </c>
      <c r="Q26" s="211"/>
      <c r="R26" s="110" t="s">
        <v>30</v>
      </c>
      <c r="S26" s="211"/>
      <c r="T26" s="111" t="s">
        <v>31</v>
      </c>
      <c r="U26" s="27">
        <v>0</v>
      </c>
      <c r="V26" s="47" t="s">
        <v>32</v>
      </c>
      <c r="W26" s="111" t="s">
        <v>31</v>
      </c>
      <c r="X26" s="211"/>
      <c r="Y26" s="47" t="s">
        <v>32</v>
      </c>
      <c r="Z26" s="111" t="s">
        <v>31</v>
      </c>
      <c r="AA26" s="27">
        <v>0</v>
      </c>
      <c r="AB26" s="47" t="s">
        <v>32</v>
      </c>
      <c r="AC26" s="230"/>
      <c r="AD26" s="9"/>
      <c r="AE26" s="270" t="s">
        <v>40</v>
      </c>
      <c r="AF26" s="406"/>
      <c r="AI26" s="35"/>
    </row>
    <row r="27" spans="2:44" ht="15" customHeight="1">
      <c r="B27" s="5">
        <v>16</v>
      </c>
      <c r="C27" s="112" t="str">
        <f t="shared" si="0"/>
        <v>木</v>
      </c>
      <c r="D27" s="211">
        <v>0.39583333333333331</v>
      </c>
      <c r="E27" s="110" t="s">
        <v>30</v>
      </c>
      <c r="F27" s="211">
        <v>0.72916666666666663</v>
      </c>
      <c r="G27" s="111" t="s">
        <v>31</v>
      </c>
      <c r="H27" s="27">
        <v>0.33333333333333331</v>
      </c>
      <c r="I27" s="47" t="s">
        <v>32</v>
      </c>
      <c r="J27" s="111" t="s">
        <v>31</v>
      </c>
      <c r="K27" s="211">
        <v>4.1666666666666664E-2</v>
      </c>
      <c r="L27" s="47" t="s">
        <v>32</v>
      </c>
      <c r="M27" s="111" t="s">
        <v>31</v>
      </c>
      <c r="N27" s="27">
        <v>0.29166666666666663</v>
      </c>
      <c r="O27" s="47" t="s">
        <v>32</v>
      </c>
      <c r="P27" s="82" t="s">
        <v>264</v>
      </c>
      <c r="Q27" s="211"/>
      <c r="R27" s="110" t="s">
        <v>30</v>
      </c>
      <c r="S27" s="211"/>
      <c r="T27" s="111" t="s">
        <v>31</v>
      </c>
      <c r="U27" s="27">
        <v>0</v>
      </c>
      <c r="V27" s="47" t="s">
        <v>32</v>
      </c>
      <c r="W27" s="111" t="s">
        <v>31</v>
      </c>
      <c r="X27" s="211"/>
      <c r="Y27" s="47" t="s">
        <v>32</v>
      </c>
      <c r="Z27" s="111" t="s">
        <v>31</v>
      </c>
      <c r="AA27" s="27">
        <v>0</v>
      </c>
      <c r="AB27" s="47" t="s">
        <v>32</v>
      </c>
      <c r="AC27" s="230"/>
      <c r="AD27" s="9"/>
      <c r="AE27" s="271"/>
      <c r="AF27" s="407"/>
      <c r="AI27" s="35"/>
    </row>
    <row r="28" spans="2:44" ht="15" customHeight="1">
      <c r="B28" s="5">
        <v>17</v>
      </c>
      <c r="C28" s="112" t="str">
        <f t="shared" si="0"/>
        <v>金</v>
      </c>
      <c r="D28" s="211">
        <v>0.39583333333333331</v>
      </c>
      <c r="E28" s="110" t="s">
        <v>30</v>
      </c>
      <c r="F28" s="211">
        <v>0.72916666666666663</v>
      </c>
      <c r="G28" s="111" t="s">
        <v>31</v>
      </c>
      <c r="H28" s="27">
        <v>0.33333333333333331</v>
      </c>
      <c r="I28" s="47" t="s">
        <v>32</v>
      </c>
      <c r="J28" s="111" t="s">
        <v>31</v>
      </c>
      <c r="K28" s="211">
        <v>4.1666666666666664E-2</v>
      </c>
      <c r="L28" s="47" t="s">
        <v>32</v>
      </c>
      <c r="M28" s="111" t="s">
        <v>31</v>
      </c>
      <c r="N28" s="27">
        <v>0.29166666666666663</v>
      </c>
      <c r="O28" s="47" t="s">
        <v>32</v>
      </c>
      <c r="P28" s="82" t="s">
        <v>264</v>
      </c>
      <c r="Q28" s="211"/>
      <c r="R28" s="110" t="s">
        <v>30</v>
      </c>
      <c r="S28" s="211"/>
      <c r="T28" s="111" t="s">
        <v>31</v>
      </c>
      <c r="U28" s="27">
        <v>0</v>
      </c>
      <c r="V28" s="47" t="s">
        <v>32</v>
      </c>
      <c r="W28" s="111" t="s">
        <v>31</v>
      </c>
      <c r="X28" s="211"/>
      <c r="Y28" s="47" t="s">
        <v>32</v>
      </c>
      <c r="Z28" s="111" t="s">
        <v>31</v>
      </c>
      <c r="AA28" s="27">
        <v>0</v>
      </c>
      <c r="AB28" s="47" t="s">
        <v>32</v>
      </c>
      <c r="AC28" s="230"/>
      <c r="AD28" s="9"/>
      <c r="AE28" s="270" t="s">
        <v>41</v>
      </c>
      <c r="AF28" s="406"/>
      <c r="AI28" s="35"/>
    </row>
    <row r="29" spans="2:44" ht="15" customHeight="1">
      <c r="B29" s="5">
        <v>18</v>
      </c>
      <c r="C29" s="112" t="str">
        <f t="shared" si="0"/>
        <v>土</v>
      </c>
      <c r="D29" s="211">
        <v>0.39583333333333331</v>
      </c>
      <c r="E29" s="110" t="s">
        <v>30</v>
      </c>
      <c r="F29" s="211">
        <v>0.72916666666666663</v>
      </c>
      <c r="G29" s="111" t="s">
        <v>31</v>
      </c>
      <c r="H29" s="27">
        <v>0.33333333333333331</v>
      </c>
      <c r="I29" s="47" t="s">
        <v>32</v>
      </c>
      <c r="J29" s="111" t="s">
        <v>31</v>
      </c>
      <c r="K29" s="211">
        <v>4.1666666666666664E-2</v>
      </c>
      <c r="L29" s="47" t="s">
        <v>32</v>
      </c>
      <c r="M29" s="111" t="s">
        <v>31</v>
      </c>
      <c r="N29" s="27">
        <v>0.29166666666666663</v>
      </c>
      <c r="O29" s="47" t="s">
        <v>32</v>
      </c>
      <c r="P29" s="82" t="s">
        <v>264</v>
      </c>
      <c r="Q29" s="211"/>
      <c r="R29" s="110" t="s">
        <v>30</v>
      </c>
      <c r="S29" s="211"/>
      <c r="T29" s="111" t="s">
        <v>31</v>
      </c>
      <c r="U29" s="27">
        <v>0</v>
      </c>
      <c r="V29" s="47" t="s">
        <v>32</v>
      </c>
      <c r="W29" s="111" t="s">
        <v>31</v>
      </c>
      <c r="X29" s="211"/>
      <c r="Y29" s="47" t="s">
        <v>32</v>
      </c>
      <c r="Z29" s="111" t="s">
        <v>31</v>
      </c>
      <c r="AA29" s="27">
        <v>0</v>
      </c>
      <c r="AB29" s="47" t="s">
        <v>32</v>
      </c>
      <c r="AC29" s="230"/>
      <c r="AD29" s="9"/>
      <c r="AE29" s="271"/>
      <c r="AF29" s="407"/>
      <c r="AI29" s="35"/>
    </row>
    <row r="30" spans="2:44" ht="26">
      <c r="B30" s="5">
        <v>19</v>
      </c>
      <c r="C30" s="112" t="str">
        <f t="shared" si="0"/>
        <v>日</v>
      </c>
      <c r="D30" s="211">
        <v>0.39583333333333331</v>
      </c>
      <c r="E30" s="110" t="s">
        <v>30</v>
      </c>
      <c r="F30" s="211">
        <v>1.0625</v>
      </c>
      <c r="G30" s="111" t="s">
        <v>31</v>
      </c>
      <c r="H30" s="27">
        <v>0.66666666666666674</v>
      </c>
      <c r="I30" s="47" t="s">
        <v>32</v>
      </c>
      <c r="J30" s="111" t="s">
        <v>31</v>
      </c>
      <c r="K30" s="211">
        <v>4.1666666666666664E-2</v>
      </c>
      <c r="L30" s="47" t="s">
        <v>32</v>
      </c>
      <c r="M30" s="111" t="s">
        <v>31</v>
      </c>
      <c r="N30" s="27">
        <v>0.62500000000000011</v>
      </c>
      <c r="O30" s="47" t="s">
        <v>32</v>
      </c>
      <c r="P30" s="82" t="s">
        <v>264</v>
      </c>
      <c r="Q30" s="211">
        <v>0.72916666666666663</v>
      </c>
      <c r="R30" s="110" t="s">
        <v>30</v>
      </c>
      <c r="S30" s="211">
        <v>1.0625</v>
      </c>
      <c r="T30" s="111" t="s">
        <v>31</v>
      </c>
      <c r="U30" s="27">
        <v>0.33333333333333337</v>
      </c>
      <c r="V30" s="47" t="s">
        <v>32</v>
      </c>
      <c r="W30" s="111" t="s">
        <v>31</v>
      </c>
      <c r="X30" s="211">
        <v>8.3333333333333329E-2</v>
      </c>
      <c r="Y30" s="47" t="s">
        <v>32</v>
      </c>
      <c r="Z30" s="111" t="s">
        <v>31</v>
      </c>
      <c r="AA30" s="27">
        <v>0.25000000000000006</v>
      </c>
      <c r="AB30" s="47" t="s">
        <v>32</v>
      </c>
      <c r="AC30" s="230" t="s">
        <v>266</v>
      </c>
      <c r="AD30" s="9"/>
      <c r="AE30" s="270" t="s">
        <v>42</v>
      </c>
      <c r="AF30" s="406"/>
      <c r="AI30" s="35"/>
    </row>
    <row r="31" spans="2:44" ht="15" customHeight="1">
      <c r="B31" s="5">
        <v>20</v>
      </c>
      <c r="C31" s="112" t="str">
        <f t="shared" si="0"/>
        <v>月</v>
      </c>
      <c r="D31" s="211"/>
      <c r="E31" s="110" t="s">
        <v>30</v>
      </c>
      <c r="F31" s="211"/>
      <c r="G31" s="111" t="s">
        <v>31</v>
      </c>
      <c r="H31" s="28">
        <v>0</v>
      </c>
      <c r="I31" s="47" t="s">
        <v>32</v>
      </c>
      <c r="J31" s="111" t="s">
        <v>31</v>
      </c>
      <c r="K31" s="211"/>
      <c r="L31" s="47" t="s">
        <v>32</v>
      </c>
      <c r="M31" s="111" t="s">
        <v>31</v>
      </c>
      <c r="N31" s="27">
        <v>0</v>
      </c>
      <c r="O31" s="47" t="s">
        <v>32</v>
      </c>
      <c r="P31" s="82"/>
      <c r="Q31" s="211"/>
      <c r="R31" s="110" t="s">
        <v>30</v>
      </c>
      <c r="S31" s="211"/>
      <c r="T31" s="111" t="s">
        <v>31</v>
      </c>
      <c r="U31" s="28">
        <v>0</v>
      </c>
      <c r="V31" s="47" t="s">
        <v>32</v>
      </c>
      <c r="W31" s="111" t="s">
        <v>31</v>
      </c>
      <c r="X31" s="211"/>
      <c r="Y31" s="47" t="s">
        <v>32</v>
      </c>
      <c r="Z31" s="111" t="s">
        <v>31</v>
      </c>
      <c r="AA31" s="27">
        <v>0</v>
      </c>
      <c r="AB31" s="47" t="s">
        <v>32</v>
      </c>
      <c r="AC31" s="230"/>
      <c r="AD31" s="9"/>
      <c r="AE31" s="271"/>
      <c r="AF31" s="407"/>
      <c r="AI31" s="35"/>
    </row>
    <row r="32" spans="2:44" ht="15" customHeight="1">
      <c r="B32" s="5">
        <v>21</v>
      </c>
      <c r="C32" s="112" t="str">
        <f t="shared" si="0"/>
        <v>火</v>
      </c>
      <c r="D32" s="211"/>
      <c r="E32" s="110" t="s">
        <v>30</v>
      </c>
      <c r="F32" s="211"/>
      <c r="G32" s="111" t="s">
        <v>31</v>
      </c>
      <c r="H32" s="27">
        <v>0</v>
      </c>
      <c r="I32" s="47" t="s">
        <v>32</v>
      </c>
      <c r="J32" s="111" t="s">
        <v>31</v>
      </c>
      <c r="K32" s="211"/>
      <c r="L32" s="47" t="s">
        <v>32</v>
      </c>
      <c r="M32" s="111" t="s">
        <v>31</v>
      </c>
      <c r="N32" s="27">
        <v>0</v>
      </c>
      <c r="O32" s="47" t="s">
        <v>32</v>
      </c>
      <c r="P32" s="82"/>
      <c r="Q32" s="211"/>
      <c r="R32" s="110" t="s">
        <v>30</v>
      </c>
      <c r="S32" s="211"/>
      <c r="T32" s="111" t="s">
        <v>31</v>
      </c>
      <c r="U32" s="27">
        <v>0</v>
      </c>
      <c r="V32" s="47" t="s">
        <v>32</v>
      </c>
      <c r="W32" s="111" t="s">
        <v>31</v>
      </c>
      <c r="X32" s="211"/>
      <c r="Y32" s="47" t="s">
        <v>32</v>
      </c>
      <c r="Z32" s="111" t="s">
        <v>31</v>
      </c>
      <c r="AA32" s="27">
        <v>0</v>
      </c>
      <c r="AB32" s="47" t="s">
        <v>32</v>
      </c>
      <c r="AC32" s="230"/>
      <c r="AD32" s="9"/>
      <c r="AI32" s="35"/>
    </row>
    <row r="33" spans="2:35" ht="15" customHeight="1">
      <c r="B33" s="5">
        <v>22</v>
      </c>
      <c r="C33" s="112" t="str">
        <f t="shared" si="0"/>
        <v>水</v>
      </c>
      <c r="D33" s="211">
        <v>0.39583333333333331</v>
      </c>
      <c r="E33" s="110" t="s">
        <v>30</v>
      </c>
      <c r="F33" s="211">
        <v>0.72916666666666663</v>
      </c>
      <c r="G33" s="111" t="s">
        <v>31</v>
      </c>
      <c r="H33" s="27">
        <v>0.33333333333333331</v>
      </c>
      <c r="I33" s="47" t="s">
        <v>32</v>
      </c>
      <c r="J33" s="111" t="s">
        <v>31</v>
      </c>
      <c r="K33" s="211">
        <v>4.1666666666666664E-2</v>
      </c>
      <c r="L33" s="47" t="s">
        <v>32</v>
      </c>
      <c r="M33" s="111" t="s">
        <v>31</v>
      </c>
      <c r="N33" s="27">
        <v>0.29166666666666663</v>
      </c>
      <c r="O33" s="47" t="s">
        <v>32</v>
      </c>
      <c r="P33" s="82" t="s">
        <v>264</v>
      </c>
      <c r="Q33" s="211"/>
      <c r="R33" s="110" t="s">
        <v>30</v>
      </c>
      <c r="S33" s="211"/>
      <c r="T33" s="111" t="s">
        <v>31</v>
      </c>
      <c r="U33" s="27">
        <v>0</v>
      </c>
      <c r="V33" s="47" t="s">
        <v>32</v>
      </c>
      <c r="W33" s="111" t="s">
        <v>31</v>
      </c>
      <c r="X33" s="211"/>
      <c r="Y33" s="47" t="s">
        <v>32</v>
      </c>
      <c r="Z33" s="111" t="s">
        <v>31</v>
      </c>
      <c r="AA33" s="27">
        <v>0</v>
      </c>
      <c r="AB33" s="47" t="s">
        <v>32</v>
      </c>
      <c r="AC33" s="230"/>
      <c r="AD33" s="9"/>
      <c r="AI33" s="35"/>
    </row>
    <row r="34" spans="2:35" ht="15" customHeight="1">
      <c r="B34" s="5">
        <v>23</v>
      </c>
      <c r="C34" s="112" t="str">
        <f t="shared" si="0"/>
        <v>木</v>
      </c>
      <c r="D34" s="211">
        <v>0.39583333333333331</v>
      </c>
      <c r="E34" s="110" t="s">
        <v>30</v>
      </c>
      <c r="F34" s="211">
        <v>0.72916666666666663</v>
      </c>
      <c r="G34" s="111" t="s">
        <v>31</v>
      </c>
      <c r="H34" s="27">
        <v>0.33333333333333331</v>
      </c>
      <c r="I34" s="47" t="s">
        <v>32</v>
      </c>
      <c r="J34" s="111" t="s">
        <v>31</v>
      </c>
      <c r="K34" s="211">
        <v>4.1666666666666664E-2</v>
      </c>
      <c r="L34" s="47" t="s">
        <v>32</v>
      </c>
      <c r="M34" s="111" t="s">
        <v>31</v>
      </c>
      <c r="N34" s="27">
        <v>0.29166666666666663</v>
      </c>
      <c r="O34" s="47" t="s">
        <v>32</v>
      </c>
      <c r="P34" s="82" t="s">
        <v>264</v>
      </c>
      <c r="Q34" s="211"/>
      <c r="R34" s="110" t="s">
        <v>30</v>
      </c>
      <c r="S34" s="211"/>
      <c r="T34" s="111" t="s">
        <v>31</v>
      </c>
      <c r="U34" s="27">
        <v>0</v>
      </c>
      <c r="V34" s="47" t="s">
        <v>32</v>
      </c>
      <c r="W34" s="111" t="s">
        <v>31</v>
      </c>
      <c r="X34" s="211"/>
      <c r="Y34" s="47" t="s">
        <v>32</v>
      </c>
      <c r="Z34" s="111" t="s">
        <v>31</v>
      </c>
      <c r="AA34" s="27">
        <v>0</v>
      </c>
      <c r="AB34" s="47" t="s">
        <v>32</v>
      </c>
      <c r="AC34" s="230"/>
      <c r="AD34" s="9"/>
      <c r="AI34" s="35"/>
    </row>
    <row r="35" spans="2:35" ht="15" customHeight="1">
      <c r="B35" s="5">
        <v>24</v>
      </c>
      <c r="C35" s="112" t="str">
        <f t="shared" si="0"/>
        <v>金</v>
      </c>
      <c r="D35" s="211">
        <v>0.39583333333333331</v>
      </c>
      <c r="E35" s="110" t="s">
        <v>30</v>
      </c>
      <c r="F35" s="211">
        <v>0.72916666666666663</v>
      </c>
      <c r="G35" s="111" t="s">
        <v>31</v>
      </c>
      <c r="H35" s="27">
        <v>0.33333333333333331</v>
      </c>
      <c r="I35" s="47" t="s">
        <v>32</v>
      </c>
      <c r="J35" s="111" t="s">
        <v>31</v>
      </c>
      <c r="K35" s="211">
        <v>4.1666666666666664E-2</v>
      </c>
      <c r="L35" s="47" t="s">
        <v>32</v>
      </c>
      <c r="M35" s="111" t="s">
        <v>31</v>
      </c>
      <c r="N35" s="27">
        <v>0.29166666666666663</v>
      </c>
      <c r="O35" s="47" t="s">
        <v>32</v>
      </c>
      <c r="P35" s="82" t="s">
        <v>264</v>
      </c>
      <c r="Q35" s="211"/>
      <c r="R35" s="110" t="s">
        <v>30</v>
      </c>
      <c r="S35" s="211"/>
      <c r="T35" s="111" t="s">
        <v>31</v>
      </c>
      <c r="U35" s="27">
        <v>0</v>
      </c>
      <c r="V35" s="47" t="s">
        <v>32</v>
      </c>
      <c r="W35" s="111" t="s">
        <v>31</v>
      </c>
      <c r="X35" s="211"/>
      <c r="Y35" s="47" t="s">
        <v>32</v>
      </c>
      <c r="Z35" s="111" t="s">
        <v>31</v>
      </c>
      <c r="AA35" s="27">
        <v>0</v>
      </c>
      <c r="AB35" s="47" t="s">
        <v>32</v>
      </c>
      <c r="AC35" s="230"/>
      <c r="AD35" s="9"/>
      <c r="AI35" s="35"/>
    </row>
    <row r="36" spans="2:35" ht="15" customHeight="1">
      <c r="B36" s="5">
        <v>25</v>
      </c>
      <c r="C36" s="112" t="str">
        <f t="shared" si="0"/>
        <v>土</v>
      </c>
      <c r="D36" s="211">
        <v>0.39583333333333331</v>
      </c>
      <c r="E36" s="110" t="s">
        <v>30</v>
      </c>
      <c r="F36" s="211">
        <v>0.72916666666666663</v>
      </c>
      <c r="G36" s="111" t="s">
        <v>31</v>
      </c>
      <c r="H36" s="27">
        <v>0.33333333333333331</v>
      </c>
      <c r="I36" s="47" t="s">
        <v>32</v>
      </c>
      <c r="J36" s="111" t="s">
        <v>31</v>
      </c>
      <c r="K36" s="211">
        <v>4.1666666666666664E-2</v>
      </c>
      <c r="L36" s="47" t="s">
        <v>32</v>
      </c>
      <c r="M36" s="111" t="s">
        <v>31</v>
      </c>
      <c r="N36" s="27">
        <v>0.29166666666666663</v>
      </c>
      <c r="O36" s="47" t="s">
        <v>32</v>
      </c>
      <c r="P36" s="82" t="s">
        <v>264</v>
      </c>
      <c r="Q36" s="211"/>
      <c r="R36" s="110" t="s">
        <v>30</v>
      </c>
      <c r="S36" s="211"/>
      <c r="T36" s="111" t="s">
        <v>31</v>
      </c>
      <c r="U36" s="27">
        <v>0</v>
      </c>
      <c r="V36" s="47" t="s">
        <v>32</v>
      </c>
      <c r="W36" s="111" t="s">
        <v>31</v>
      </c>
      <c r="X36" s="211"/>
      <c r="Y36" s="47" t="s">
        <v>32</v>
      </c>
      <c r="Z36" s="111" t="s">
        <v>31</v>
      </c>
      <c r="AA36" s="27">
        <v>0</v>
      </c>
      <c r="AB36" s="47" t="s">
        <v>32</v>
      </c>
      <c r="AC36" s="230"/>
      <c r="AD36" s="9"/>
      <c r="AI36" s="35"/>
    </row>
    <row r="37" spans="2:35" ht="15" customHeight="1">
      <c r="B37" s="5">
        <v>26</v>
      </c>
      <c r="C37" s="112" t="str">
        <f t="shared" si="0"/>
        <v>日</v>
      </c>
      <c r="D37" s="211">
        <v>0.39583333333333331</v>
      </c>
      <c r="E37" s="110" t="s">
        <v>30</v>
      </c>
      <c r="F37" s="211">
        <v>0.72916666666666663</v>
      </c>
      <c r="G37" s="111" t="s">
        <v>31</v>
      </c>
      <c r="H37" s="27">
        <v>0.33333333333333331</v>
      </c>
      <c r="I37" s="47" t="s">
        <v>32</v>
      </c>
      <c r="J37" s="111" t="s">
        <v>31</v>
      </c>
      <c r="K37" s="211">
        <v>4.1666666666666664E-2</v>
      </c>
      <c r="L37" s="47" t="s">
        <v>32</v>
      </c>
      <c r="M37" s="111" t="s">
        <v>31</v>
      </c>
      <c r="N37" s="27">
        <v>0.29166666666666663</v>
      </c>
      <c r="O37" s="47" t="s">
        <v>32</v>
      </c>
      <c r="P37" s="82" t="s">
        <v>264</v>
      </c>
      <c r="Q37" s="211"/>
      <c r="R37" s="110" t="s">
        <v>30</v>
      </c>
      <c r="S37" s="211"/>
      <c r="T37" s="111" t="s">
        <v>31</v>
      </c>
      <c r="U37" s="27">
        <v>0</v>
      </c>
      <c r="V37" s="47" t="s">
        <v>32</v>
      </c>
      <c r="W37" s="111" t="s">
        <v>31</v>
      </c>
      <c r="X37" s="211"/>
      <c r="Y37" s="47" t="s">
        <v>32</v>
      </c>
      <c r="Z37" s="111" t="s">
        <v>31</v>
      </c>
      <c r="AA37" s="27">
        <v>0</v>
      </c>
      <c r="AB37" s="47" t="s">
        <v>32</v>
      </c>
      <c r="AC37" s="230"/>
      <c r="AD37" s="9"/>
      <c r="AI37" s="35"/>
    </row>
    <row r="38" spans="2:35" ht="15" customHeight="1">
      <c r="B38" s="5">
        <v>27</v>
      </c>
      <c r="C38" s="112" t="str">
        <f t="shared" si="0"/>
        <v>月</v>
      </c>
      <c r="D38" s="211"/>
      <c r="E38" s="110" t="s">
        <v>30</v>
      </c>
      <c r="F38" s="211"/>
      <c r="G38" s="111" t="s">
        <v>31</v>
      </c>
      <c r="H38" s="27">
        <v>0</v>
      </c>
      <c r="I38" s="47" t="s">
        <v>32</v>
      </c>
      <c r="J38" s="111" t="s">
        <v>31</v>
      </c>
      <c r="K38" s="211"/>
      <c r="L38" s="47" t="s">
        <v>32</v>
      </c>
      <c r="M38" s="111" t="s">
        <v>31</v>
      </c>
      <c r="N38" s="27">
        <v>0</v>
      </c>
      <c r="O38" s="47" t="s">
        <v>32</v>
      </c>
      <c r="P38" s="82"/>
      <c r="Q38" s="211"/>
      <c r="R38" s="110" t="s">
        <v>30</v>
      </c>
      <c r="S38" s="211"/>
      <c r="T38" s="111" t="s">
        <v>31</v>
      </c>
      <c r="U38" s="27">
        <v>0</v>
      </c>
      <c r="V38" s="47" t="s">
        <v>32</v>
      </c>
      <c r="W38" s="111" t="s">
        <v>31</v>
      </c>
      <c r="X38" s="211"/>
      <c r="Y38" s="47" t="s">
        <v>32</v>
      </c>
      <c r="Z38" s="111" t="s">
        <v>31</v>
      </c>
      <c r="AA38" s="27">
        <v>0</v>
      </c>
      <c r="AB38" s="47" t="s">
        <v>32</v>
      </c>
      <c r="AC38" s="230"/>
      <c r="AD38" s="9"/>
    </row>
    <row r="39" spans="2:35" ht="15" customHeight="1">
      <c r="B39" s="5">
        <v>28</v>
      </c>
      <c r="C39" s="112" t="str">
        <f t="shared" si="0"/>
        <v>火</v>
      </c>
      <c r="D39" s="211"/>
      <c r="E39" s="110" t="s">
        <v>30</v>
      </c>
      <c r="F39" s="211"/>
      <c r="G39" s="111" t="s">
        <v>31</v>
      </c>
      <c r="H39" s="27">
        <v>0</v>
      </c>
      <c r="I39" s="47" t="s">
        <v>32</v>
      </c>
      <c r="J39" s="111" t="s">
        <v>31</v>
      </c>
      <c r="K39" s="211"/>
      <c r="L39" s="47" t="s">
        <v>32</v>
      </c>
      <c r="M39" s="111" t="s">
        <v>31</v>
      </c>
      <c r="N39" s="27">
        <v>0</v>
      </c>
      <c r="O39" s="47" t="s">
        <v>32</v>
      </c>
      <c r="P39" s="82"/>
      <c r="Q39" s="211"/>
      <c r="R39" s="110" t="s">
        <v>30</v>
      </c>
      <c r="S39" s="211"/>
      <c r="T39" s="111" t="s">
        <v>31</v>
      </c>
      <c r="U39" s="27">
        <v>0</v>
      </c>
      <c r="V39" s="47" t="s">
        <v>32</v>
      </c>
      <c r="W39" s="111" t="s">
        <v>31</v>
      </c>
      <c r="X39" s="211"/>
      <c r="Y39" s="47" t="s">
        <v>32</v>
      </c>
      <c r="Z39" s="111" t="s">
        <v>31</v>
      </c>
      <c r="AA39" s="27">
        <v>0</v>
      </c>
      <c r="AB39" s="47" t="s">
        <v>32</v>
      </c>
      <c r="AC39" s="230"/>
      <c r="AD39" s="9"/>
    </row>
    <row r="40" spans="2:35" ht="15" customHeight="1">
      <c r="B40" s="5">
        <v>29</v>
      </c>
      <c r="C40" s="112" t="str">
        <f t="shared" si="0"/>
        <v>水</v>
      </c>
      <c r="D40" s="211">
        <v>0.39583333333333331</v>
      </c>
      <c r="E40" s="110" t="s">
        <v>30</v>
      </c>
      <c r="F40" s="211">
        <v>0.72916666666666663</v>
      </c>
      <c r="G40" s="111" t="s">
        <v>31</v>
      </c>
      <c r="H40" s="27">
        <v>0.33333333333333331</v>
      </c>
      <c r="I40" s="47" t="s">
        <v>32</v>
      </c>
      <c r="J40" s="111" t="s">
        <v>31</v>
      </c>
      <c r="K40" s="211">
        <v>4.1666666666666664E-2</v>
      </c>
      <c r="L40" s="47" t="s">
        <v>32</v>
      </c>
      <c r="M40" s="111" t="s">
        <v>31</v>
      </c>
      <c r="N40" s="27">
        <v>0.29166666666666663</v>
      </c>
      <c r="O40" s="47" t="s">
        <v>32</v>
      </c>
      <c r="P40" s="82" t="s">
        <v>267</v>
      </c>
      <c r="Q40" s="211"/>
      <c r="R40" s="110" t="s">
        <v>30</v>
      </c>
      <c r="S40" s="211"/>
      <c r="T40" s="111" t="s">
        <v>31</v>
      </c>
      <c r="U40" s="27">
        <v>0</v>
      </c>
      <c r="V40" s="47" t="s">
        <v>32</v>
      </c>
      <c r="W40" s="111" t="s">
        <v>31</v>
      </c>
      <c r="X40" s="211"/>
      <c r="Y40" s="47" t="s">
        <v>32</v>
      </c>
      <c r="Z40" s="111" t="s">
        <v>31</v>
      </c>
      <c r="AA40" s="27">
        <v>0</v>
      </c>
      <c r="AB40" s="47" t="s">
        <v>32</v>
      </c>
      <c r="AC40" s="230"/>
      <c r="AD40" s="9"/>
    </row>
    <row r="41" spans="2:35" ht="15" customHeight="1">
      <c r="B41" s="5">
        <v>30</v>
      </c>
      <c r="C41" s="112" t="str">
        <f t="shared" si="0"/>
        <v>木</v>
      </c>
      <c r="D41" s="211">
        <v>0.39583333333333331</v>
      </c>
      <c r="E41" s="110" t="s">
        <v>30</v>
      </c>
      <c r="F41" s="231">
        <v>0.72916666666666663</v>
      </c>
      <c r="G41" s="111" t="s">
        <v>31</v>
      </c>
      <c r="H41" s="27">
        <v>0.33333333333333331</v>
      </c>
      <c r="I41" s="47" t="s">
        <v>32</v>
      </c>
      <c r="J41" s="111" t="s">
        <v>31</v>
      </c>
      <c r="K41" s="211">
        <v>4.1666666666666664E-2</v>
      </c>
      <c r="L41" s="47" t="s">
        <v>32</v>
      </c>
      <c r="M41" s="111" t="s">
        <v>31</v>
      </c>
      <c r="N41" s="27">
        <v>0.29166666666666663</v>
      </c>
      <c r="O41" s="47" t="s">
        <v>32</v>
      </c>
      <c r="P41" s="82" t="s">
        <v>267</v>
      </c>
      <c r="Q41" s="211"/>
      <c r="R41" s="110" t="s">
        <v>30</v>
      </c>
      <c r="S41" s="211"/>
      <c r="T41" s="111" t="s">
        <v>31</v>
      </c>
      <c r="U41" s="27">
        <v>0</v>
      </c>
      <c r="V41" s="47" t="s">
        <v>32</v>
      </c>
      <c r="W41" s="111" t="s">
        <v>31</v>
      </c>
      <c r="X41" s="211"/>
      <c r="Y41" s="47" t="s">
        <v>32</v>
      </c>
      <c r="Z41" s="111" t="s">
        <v>31</v>
      </c>
      <c r="AA41" s="27">
        <v>0</v>
      </c>
      <c r="AB41" s="47" t="s">
        <v>32</v>
      </c>
      <c r="AC41" s="230"/>
      <c r="AD41" s="9"/>
    </row>
    <row r="42" spans="2:35" ht="15" customHeight="1" thickBot="1">
      <c r="B42" s="5">
        <v>31</v>
      </c>
      <c r="C42" s="112" t="str">
        <f t="shared" si="0"/>
        <v>金</v>
      </c>
      <c r="D42" s="232">
        <v>0.39583333333333331</v>
      </c>
      <c r="E42" s="113" t="s">
        <v>30</v>
      </c>
      <c r="F42" s="233">
        <v>0.72916666666666663</v>
      </c>
      <c r="G42" s="114" t="s">
        <v>31</v>
      </c>
      <c r="H42" s="29">
        <v>0.33333333333333331</v>
      </c>
      <c r="I42" s="50" t="s">
        <v>32</v>
      </c>
      <c r="J42" s="114" t="s">
        <v>31</v>
      </c>
      <c r="K42" s="232">
        <v>4.1666666666666664E-2</v>
      </c>
      <c r="L42" s="50" t="s">
        <v>32</v>
      </c>
      <c r="M42" s="114" t="s">
        <v>31</v>
      </c>
      <c r="N42" s="29">
        <v>0.29166666666666663</v>
      </c>
      <c r="O42" s="50" t="s">
        <v>32</v>
      </c>
      <c r="P42" s="234" t="s">
        <v>267</v>
      </c>
      <c r="Q42" s="232"/>
      <c r="R42" s="113" t="s">
        <v>30</v>
      </c>
      <c r="S42" s="217"/>
      <c r="T42" s="114" t="s">
        <v>31</v>
      </c>
      <c r="U42" s="29">
        <v>0</v>
      </c>
      <c r="V42" s="50" t="s">
        <v>32</v>
      </c>
      <c r="W42" s="114" t="s">
        <v>31</v>
      </c>
      <c r="X42" s="232"/>
      <c r="Y42" s="50" t="s">
        <v>32</v>
      </c>
      <c r="Z42" s="114" t="s">
        <v>31</v>
      </c>
      <c r="AA42" s="29">
        <v>0</v>
      </c>
      <c r="AB42" s="50" t="s">
        <v>32</v>
      </c>
      <c r="AC42" s="235"/>
      <c r="AD42" s="9"/>
    </row>
    <row r="43" spans="2:35" ht="15" customHeight="1" thickTop="1" thickBot="1">
      <c r="B43" s="115"/>
      <c r="C43" s="116"/>
      <c r="D43" s="117" t="s">
        <v>43</v>
      </c>
      <c r="E43" s="79"/>
      <c r="F43" s="117" t="s">
        <v>43</v>
      </c>
      <c r="G43" s="117" t="s">
        <v>31</v>
      </c>
      <c r="H43" s="30">
        <f>SUM(H12:H42)</f>
        <v>8.1249999999999982</v>
      </c>
      <c r="I43" s="53" t="s">
        <v>32</v>
      </c>
      <c r="J43" s="117" t="s">
        <v>31</v>
      </c>
      <c r="K43" s="117" t="s">
        <v>43</v>
      </c>
      <c r="L43" s="53" t="s">
        <v>32</v>
      </c>
      <c r="M43" s="117" t="s">
        <v>31</v>
      </c>
      <c r="N43" s="30">
        <f>SUM(N12:N42)</f>
        <v>7.1666666666666679</v>
      </c>
      <c r="O43" s="53" t="s">
        <v>32</v>
      </c>
      <c r="P43" s="118"/>
      <c r="Q43" s="117" t="s">
        <v>43</v>
      </c>
      <c r="R43" s="119"/>
      <c r="S43" s="117" t="s">
        <v>43</v>
      </c>
      <c r="T43" s="120" t="s">
        <v>27</v>
      </c>
      <c r="U43" s="30">
        <f>SUM(U12:U42)</f>
        <v>0.45833333333333337</v>
      </c>
      <c r="V43" s="121" t="s">
        <v>29</v>
      </c>
      <c r="W43" s="120" t="s">
        <v>27</v>
      </c>
      <c r="X43" s="117" t="s">
        <v>43</v>
      </c>
      <c r="Y43" s="53" t="s">
        <v>32</v>
      </c>
      <c r="Z43" s="117" t="s">
        <v>31</v>
      </c>
      <c r="AA43" s="30">
        <f>SUM(AA12:AA42)</f>
        <v>0.33333333333333337</v>
      </c>
      <c r="AB43" s="53" t="s">
        <v>32</v>
      </c>
      <c r="AC43" s="122"/>
      <c r="AD43" s="9"/>
    </row>
    <row r="44" spans="2:35" ht="16.5" customHeight="1" thickBot="1">
      <c r="B44" s="123"/>
      <c r="C44" s="124"/>
      <c r="D44" s="125" t="s">
        <v>268</v>
      </c>
      <c r="E44" s="125"/>
      <c r="F44" s="125"/>
      <c r="G44" s="125"/>
      <c r="H44" s="126"/>
      <c r="I44" s="125"/>
      <c r="J44" s="14"/>
      <c r="K44" s="127"/>
      <c r="L44" s="125"/>
      <c r="M44" s="128"/>
      <c r="N44" s="31">
        <f>ROUND(N43*24,0)</f>
        <v>172</v>
      </c>
      <c r="O44" s="129"/>
      <c r="P44" s="130" t="s">
        <v>45</v>
      </c>
      <c r="Q44" s="125" t="s">
        <v>268</v>
      </c>
      <c r="R44" s="131"/>
      <c r="S44" s="131"/>
      <c r="T44" s="131"/>
      <c r="U44" s="131"/>
      <c r="V44" s="131"/>
      <c r="W44" s="131"/>
      <c r="X44" s="127"/>
      <c r="Y44" s="125"/>
      <c r="Z44" s="128"/>
      <c r="AA44" s="31">
        <f>ROUND(AA43*24,0)</f>
        <v>8</v>
      </c>
      <c r="AB44" s="132"/>
      <c r="AC44" s="133" t="s">
        <v>45</v>
      </c>
    </row>
    <row r="45" spans="2:35" ht="8.25" customHeight="1">
      <c r="B45" s="2"/>
      <c r="C45" s="2"/>
      <c r="D45" s="2"/>
      <c r="E45" s="2"/>
    </row>
    <row r="46" spans="2:35" ht="8.25" customHeight="1" thickBot="1">
      <c r="B46" s="2"/>
      <c r="C46" s="2"/>
      <c r="D46" s="2"/>
      <c r="E46" s="2"/>
    </row>
    <row r="47" spans="2:35" ht="16.5" customHeight="1">
      <c r="B47" s="134" t="s">
        <v>46</v>
      </c>
      <c r="C47" s="135"/>
      <c r="D47" s="135"/>
      <c r="E47" s="135"/>
      <c r="F47" s="135"/>
      <c r="G47" s="135"/>
      <c r="H47" s="135"/>
      <c r="I47" s="135"/>
      <c r="J47" s="135"/>
      <c r="K47" s="135"/>
      <c r="L47" s="135"/>
      <c r="M47" s="135"/>
      <c r="N47" s="32">
        <f>N44</f>
        <v>172</v>
      </c>
      <c r="O47" s="135"/>
      <c r="P47" s="135" t="s">
        <v>45</v>
      </c>
      <c r="Q47" s="135" t="s">
        <v>47</v>
      </c>
      <c r="R47" s="135"/>
      <c r="S47" s="135"/>
      <c r="T47" s="135"/>
      <c r="U47" s="135"/>
      <c r="V47" s="135"/>
      <c r="W47" s="135"/>
      <c r="X47" s="135"/>
      <c r="Y47" s="135"/>
      <c r="Z47" s="135"/>
      <c r="AA47" s="32">
        <f>AA44</f>
        <v>8</v>
      </c>
      <c r="AB47" s="135"/>
      <c r="AC47" s="136" t="s">
        <v>45</v>
      </c>
      <c r="AD47" s="2"/>
    </row>
    <row r="48" spans="2:35" ht="16.5" customHeight="1">
      <c r="B48" s="137" t="s">
        <v>48</v>
      </c>
      <c r="N48" s="236">
        <v>1280</v>
      </c>
      <c r="P48" s="10" t="s">
        <v>49</v>
      </c>
      <c r="Q48" s="10" t="s">
        <v>50</v>
      </c>
      <c r="AA48" s="237"/>
      <c r="AC48" s="138" t="s">
        <v>49</v>
      </c>
      <c r="AD48" s="2"/>
    </row>
    <row r="49" spans="2:30" ht="16.5" customHeight="1" thickBot="1">
      <c r="B49" s="137" t="s">
        <v>51</v>
      </c>
      <c r="N49" s="33">
        <f>ROUNDDOWN(N47*N48,0)</f>
        <v>220160</v>
      </c>
      <c r="P49" s="10" t="s">
        <v>52</v>
      </c>
      <c r="Q49" s="10" t="s">
        <v>53</v>
      </c>
      <c r="AA49" s="33">
        <f>ROUNDDOWN(AA47*AA48,0)</f>
        <v>0</v>
      </c>
      <c r="AC49" s="138" t="s">
        <v>52</v>
      </c>
      <c r="AD49" s="2"/>
    </row>
    <row r="50" spans="2:30" ht="16.5" customHeight="1" thickBot="1">
      <c r="B50" s="139"/>
      <c r="C50" s="140"/>
      <c r="D50" s="140"/>
      <c r="E50" s="140"/>
      <c r="F50" s="140"/>
      <c r="G50" s="140"/>
      <c r="H50" s="140"/>
      <c r="I50" s="140"/>
      <c r="J50" s="140"/>
      <c r="K50" s="140"/>
      <c r="L50" s="140"/>
      <c r="M50" s="140"/>
      <c r="N50" s="140"/>
      <c r="O50" s="141"/>
      <c r="P50" s="140"/>
      <c r="Q50" s="140" t="s">
        <v>54</v>
      </c>
      <c r="R50" s="140"/>
      <c r="S50" s="140"/>
      <c r="T50" s="140"/>
      <c r="U50" s="140"/>
      <c r="V50" s="140"/>
      <c r="W50" s="140"/>
      <c r="X50" s="140"/>
      <c r="Y50" s="140"/>
      <c r="Z50" s="140"/>
      <c r="AA50" s="34">
        <f>N49+AA49</f>
        <v>220160</v>
      </c>
      <c r="AB50" s="140"/>
      <c r="AC50" s="142" t="s">
        <v>52</v>
      </c>
      <c r="AD50" s="2"/>
    </row>
    <row r="51" spans="2:30" ht="16.5" customHeight="1" thickBot="1">
      <c r="O51" s="2"/>
      <c r="AB51" s="2"/>
      <c r="AC51" s="2"/>
      <c r="AD51" s="2"/>
    </row>
    <row r="52" spans="2:30" ht="16.5" customHeight="1">
      <c r="B52" s="264" t="s">
        <v>55</v>
      </c>
      <c r="C52" s="265"/>
      <c r="D52" s="265"/>
      <c r="E52" s="265"/>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6"/>
      <c r="AD52" s="2"/>
    </row>
    <row r="53" spans="2:30" ht="16.5" customHeight="1">
      <c r="B53" s="408"/>
      <c r="C53" s="409"/>
      <c r="D53" s="409"/>
      <c r="E53" s="409"/>
      <c r="F53" s="409"/>
      <c r="G53" s="409"/>
      <c r="H53" s="409"/>
      <c r="I53" s="409"/>
      <c r="J53" s="409"/>
      <c r="K53" s="409"/>
      <c r="L53" s="409"/>
      <c r="M53" s="409"/>
      <c r="N53" s="409"/>
      <c r="O53" s="409"/>
      <c r="P53" s="409"/>
      <c r="Q53" s="409"/>
      <c r="R53" s="409"/>
      <c r="S53" s="409"/>
      <c r="T53" s="409"/>
      <c r="U53" s="409"/>
      <c r="V53" s="409"/>
      <c r="W53" s="409"/>
      <c r="X53" s="409"/>
      <c r="Y53" s="409"/>
      <c r="Z53" s="409"/>
      <c r="AA53" s="409"/>
      <c r="AB53" s="409"/>
      <c r="AC53" s="410"/>
    </row>
    <row r="54" spans="2:30" ht="16.5" customHeight="1">
      <c r="B54" s="411"/>
      <c r="C54" s="412"/>
      <c r="D54" s="412"/>
      <c r="E54" s="412"/>
      <c r="F54" s="412"/>
      <c r="G54" s="412"/>
      <c r="H54" s="412"/>
      <c r="I54" s="412"/>
      <c r="J54" s="412"/>
      <c r="K54" s="412"/>
      <c r="L54" s="412"/>
      <c r="M54" s="412"/>
      <c r="N54" s="412"/>
      <c r="O54" s="412"/>
      <c r="P54" s="412"/>
      <c r="Q54" s="412"/>
      <c r="R54" s="412"/>
      <c r="S54" s="412"/>
      <c r="T54" s="412"/>
      <c r="U54" s="412"/>
      <c r="V54" s="412"/>
      <c r="W54" s="412"/>
      <c r="X54" s="412"/>
      <c r="Y54" s="412"/>
      <c r="Z54" s="412"/>
      <c r="AA54" s="412"/>
      <c r="AB54" s="412"/>
      <c r="AC54" s="413"/>
    </row>
    <row r="55" spans="2:30" ht="16.5" customHeight="1">
      <c r="B55" s="411"/>
      <c r="C55" s="412"/>
      <c r="D55" s="412"/>
      <c r="E55" s="412"/>
      <c r="F55" s="412"/>
      <c r="G55" s="412"/>
      <c r="H55" s="412"/>
      <c r="I55" s="412"/>
      <c r="J55" s="412"/>
      <c r="K55" s="412"/>
      <c r="L55" s="412"/>
      <c r="M55" s="412"/>
      <c r="N55" s="412"/>
      <c r="O55" s="412"/>
      <c r="P55" s="412"/>
      <c r="Q55" s="412"/>
      <c r="R55" s="412"/>
      <c r="S55" s="412"/>
      <c r="T55" s="412"/>
      <c r="U55" s="412"/>
      <c r="V55" s="412"/>
      <c r="W55" s="412"/>
      <c r="X55" s="412"/>
      <c r="Y55" s="412"/>
      <c r="Z55" s="412"/>
      <c r="AA55" s="412"/>
      <c r="AB55" s="412"/>
      <c r="AC55" s="413"/>
      <c r="AD55" s="62"/>
    </row>
    <row r="56" spans="2:30" ht="15" customHeight="1">
      <c r="B56" s="411"/>
      <c r="C56" s="412"/>
      <c r="D56" s="412"/>
      <c r="E56" s="412"/>
      <c r="F56" s="412"/>
      <c r="G56" s="412"/>
      <c r="H56" s="412"/>
      <c r="I56" s="412"/>
      <c r="J56" s="412"/>
      <c r="K56" s="412"/>
      <c r="L56" s="412"/>
      <c r="M56" s="412"/>
      <c r="N56" s="412"/>
      <c r="O56" s="412"/>
      <c r="P56" s="412"/>
      <c r="Q56" s="412"/>
      <c r="R56" s="412"/>
      <c r="S56" s="412"/>
      <c r="T56" s="412"/>
      <c r="U56" s="412"/>
      <c r="V56" s="412"/>
      <c r="W56" s="412"/>
      <c r="X56" s="412"/>
      <c r="Y56" s="412"/>
      <c r="Z56" s="412"/>
      <c r="AA56" s="412"/>
      <c r="AB56" s="412"/>
      <c r="AC56" s="413"/>
    </row>
    <row r="57" spans="2:30" ht="14.25" customHeight="1">
      <c r="B57" s="411"/>
      <c r="C57" s="412"/>
      <c r="D57" s="412"/>
      <c r="E57" s="412"/>
      <c r="F57" s="412"/>
      <c r="G57" s="412"/>
      <c r="H57" s="412"/>
      <c r="I57" s="412"/>
      <c r="J57" s="412"/>
      <c r="K57" s="412"/>
      <c r="L57" s="412"/>
      <c r="M57" s="412"/>
      <c r="N57" s="412"/>
      <c r="O57" s="412"/>
      <c r="P57" s="412"/>
      <c r="Q57" s="412"/>
      <c r="R57" s="412"/>
      <c r="S57" s="412"/>
      <c r="T57" s="412"/>
      <c r="U57" s="412"/>
      <c r="V57" s="412"/>
      <c r="W57" s="412"/>
      <c r="X57" s="412"/>
      <c r="Y57" s="412"/>
      <c r="Z57" s="412"/>
      <c r="AA57" s="412"/>
      <c r="AB57" s="412"/>
      <c r="AC57" s="413"/>
    </row>
    <row r="58" spans="2:30">
      <c r="B58" s="411"/>
      <c r="C58" s="412"/>
      <c r="D58" s="412"/>
      <c r="E58" s="412"/>
      <c r="F58" s="412"/>
      <c r="G58" s="412"/>
      <c r="H58" s="412"/>
      <c r="I58" s="412"/>
      <c r="J58" s="412"/>
      <c r="K58" s="412"/>
      <c r="L58" s="412"/>
      <c r="M58" s="412"/>
      <c r="N58" s="412"/>
      <c r="O58" s="412"/>
      <c r="P58" s="412"/>
      <c r="Q58" s="412"/>
      <c r="R58" s="412"/>
      <c r="S58" s="412"/>
      <c r="T58" s="412"/>
      <c r="U58" s="412"/>
      <c r="V58" s="412"/>
      <c r="W58" s="412"/>
      <c r="X58" s="412"/>
      <c r="Y58" s="412"/>
      <c r="Z58" s="412"/>
      <c r="AA58" s="412"/>
      <c r="AB58" s="412"/>
      <c r="AC58" s="413"/>
      <c r="AD58" s="143"/>
    </row>
    <row r="59" spans="2:30" ht="14.25" customHeight="1" thickBot="1">
      <c r="B59" s="414"/>
      <c r="C59" s="415"/>
      <c r="D59" s="415"/>
      <c r="E59" s="415"/>
      <c r="F59" s="415"/>
      <c r="G59" s="415"/>
      <c r="H59" s="415"/>
      <c r="I59" s="415"/>
      <c r="J59" s="415"/>
      <c r="K59" s="415"/>
      <c r="L59" s="415"/>
      <c r="M59" s="415"/>
      <c r="N59" s="415"/>
      <c r="O59" s="415"/>
      <c r="P59" s="415"/>
      <c r="Q59" s="415"/>
      <c r="R59" s="415"/>
      <c r="S59" s="415"/>
      <c r="T59" s="415"/>
      <c r="U59" s="415"/>
      <c r="V59" s="415"/>
      <c r="W59" s="415"/>
      <c r="X59" s="415"/>
      <c r="Y59" s="415"/>
      <c r="Z59" s="415"/>
      <c r="AA59" s="415"/>
      <c r="AB59" s="415"/>
      <c r="AC59" s="416"/>
    </row>
    <row r="60" spans="2:30">
      <c r="P60" s="143"/>
      <c r="AC60" s="143"/>
      <c r="AD60" s="143"/>
    </row>
    <row r="63" spans="2:30">
      <c r="B63" s="267"/>
      <c r="C63" s="267"/>
    </row>
    <row r="64" spans="2:30">
      <c r="B64" s="263"/>
      <c r="C64" s="263"/>
    </row>
    <row r="65" spans="2:3">
      <c r="B65" s="263"/>
      <c r="C65" s="263"/>
    </row>
    <row r="66" spans="2:3">
      <c r="B66" s="263"/>
      <c r="C66" s="263"/>
    </row>
    <row r="67" spans="2:3">
      <c r="B67" s="263"/>
      <c r="C67" s="263"/>
    </row>
    <row r="68" spans="2:3">
      <c r="B68" s="263"/>
      <c r="C68" s="263"/>
    </row>
    <row r="69" spans="2:3">
      <c r="B69" s="263"/>
      <c r="C69" s="263"/>
    </row>
    <row r="70" spans="2:3">
      <c r="B70" s="263"/>
      <c r="C70" s="263"/>
    </row>
    <row r="71" spans="2:3">
      <c r="B71" s="263"/>
      <c r="C71" s="263"/>
    </row>
    <row r="72" spans="2:3">
      <c r="B72" s="263"/>
      <c r="C72" s="263"/>
    </row>
    <row r="73" spans="2:3">
      <c r="B73" s="263"/>
      <c r="C73" s="263"/>
    </row>
    <row r="74" spans="2:3">
      <c r="B74" s="263"/>
      <c r="C74" s="263"/>
    </row>
    <row r="75" spans="2:3">
      <c r="B75" s="263"/>
      <c r="C75" s="263"/>
    </row>
  </sheetData>
  <sheetProtection algorithmName="SHA-512" hashValue="tyk4z3hHNh1usR4usoDFDrQXxz0Yfa6Tw1pSX9ZQGIu9JSGbq4WiEw9lTgGOTVxKQcDS3/EuUW0DFoFeveA7yA==" saltValue="Pa6QQrl1UqCFGWSaBSvgKQ==" spinCount="100000" sheet="1" objects="1" selectLockedCells="1"/>
  <mergeCells count="62">
    <mergeCell ref="B71:C71"/>
    <mergeCell ref="B72:C72"/>
    <mergeCell ref="B73:C73"/>
    <mergeCell ref="B74:C74"/>
    <mergeCell ref="B75:C75"/>
    <mergeCell ref="AE28:AE29"/>
    <mergeCell ref="AF28:AF29"/>
    <mergeCell ref="B70:C70"/>
    <mergeCell ref="AE30:AE31"/>
    <mergeCell ref="AF30:AF31"/>
    <mergeCell ref="B52:AC52"/>
    <mergeCell ref="B53:AC59"/>
    <mergeCell ref="B63:C63"/>
    <mergeCell ref="B64:C64"/>
    <mergeCell ref="B65:C65"/>
    <mergeCell ref="B66:C66"/>
    <mergeCell ref="B67:C67"/>
    <mergeCell ref="B68:C68"/>
    <mergeCell ref="B69:C69"/>
    <mergeCell ref="AE22:AE23"/>
    <mergeCell ref="AF22:AF23"/>
    <mergeCell ref="AE24:AE25"/>
    <mergeCell ref="AF24:AF25"/>
    <mergeCell ref="AE26:AE27"/>
    <mergeCell ref="AF26:AF27"/>
    <mergeCell ref="AF14:AF15"/>
    <mergeCell ref="AE18:AE19"/>
    <mergeCell ref="AF18:AF19"/>
    <mergeCell ref="AE20:AE21"/>
    <mergeCell ref="AF20:AF21"/>
    <mergeCell ref="AE16:AE17"/>
    <mergeCell ref="AF16:AF17"/>
    <mergeCell ref="AF10:AF11"/>
    <mergeCell ref="AE12:AE13"/>
    <mergeCell ref="AF12:AF13"/>
    <mergeCell ref="AE14:AE15"/>
    <mergeCell ref="E7:K7"/>
    <mergeCell ref="Y7:AF7"/>
    <mergeCell ref="D9:P9"/>
    <mergeCell ref="Q9:AC9"/>
    <mergeCell ref="D10:I10"/>
    <mergeCell ref="J10:L10"/>
    <mergeCell ref="M10:O10"/>
    <mergeCell ref="P10:P11"/>
    <mergeCell ref="Q10:V10"/>
    <mergeCell ref="W10:Y10"/>
    <mergeCell ref="Z10:AB10"/>
    <mergeCell ref="AC10:AC11"/>
    <mergeCell ref="L2:X2"/>
    <mergeCell ref="Y3:AB3"/>
    <mergeCell ref="AC3:AF3"/>
    <mergeCell ref="E5:K5"/>
    <mergeCell ref="O5:Q5"/>
    <mergeCell ref="AC5:AF5"/>
    <mergeCell ref="Y4:AB4"/>
    <mergeCell ref="AC4:AF4"/>
    <mergeCell ref="E6:K6"/>
    <mergeCell ref="S6:U6"/>
    <mergeCell ref="B4:D4"/>
    <mergeCell ref="E4:K4"/>
    <mergeCell ref="O4:Q4"/>
    <mergeCell ref="B5:D5"/>
  </mergeCells>
  <phoneticPr fontId="2"/>
  <conditionalFormatting sqref="E5">
    <cfRule type="expression" dxfId="4" priority="1">
      <formula>$E$4="⑥実証実験"</formula>
    </cfRule>
  </conditionalFormatting>
  <dataValidations count="5">
    <dataValidation type="list" allowBlank="1" showInputMessage="1" showErrorMessage="1" sqref="E5:K5" xr:uid="{00000000-0002-0000-0600-000000000000}">
      <formula1>補助対象事業</formula1>
    </dataValidation>
    <dataValidation type="decimal" operator="greaterThanOrEqual" allowBlank="1" showInputMessage="1" showErrorMessage="1" errorTitle="入力が誤っております" error="半角数字で入力してください" sqref="N48 AA48" xr:uid="{00000000-0002-0000-0600-000001000000}">
      <formula1>0</formula1>
    </dataValidation>
    <dataValidation type="time" operator="greaterThanOrEqual" allowBlank="1" showInputMessage="1" showErrorMessage="1" errorTitle="時刻で入力してください" error="「hh:mm」形式で、半角・24時間表記で入力してください。" sqref="D12:D42 F12:F42 K12:K42 Q12:Q42 S12:S42 X12:X42" xr:uid="{00000000-0002-0000-0600-000002000000}">
      <formula1>0</formula1>
    </dataValidation>
    <dataValidation type="list" allowBlank="1" showInputMessage="1" showErrorMessage="1" sqref="C12" xr:uid="{00000000-0002-0000-0600-000003000000}">
      <formula1>曜日</formula1>
    </dataValidation>
    <dataValidation type="list" allowBlank="1" showInputMessage="1" showErrorMessage="1" sqref="E4" xr:uid="{00000000-0002-0000-0600-000004000000}">
      <formula1>事業名</formula1>
    </dataValidation>
  </dataValidations>
  <pageMargins left="0.78740157480314965" right="0.51181102362204722" top="0.78740157480314965" bottom="0.39370078740157483" header="0.51181102362204722" footer="0.51181102362204722"/>
  <pageSetup paperSize="9" scale="49" orientation="landscape" r:id="rId1"/>
  <headerFooter alignWithMargins="0"/>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B1:X65"/>
  <sheetViews>
    <sheetView showGridLines="0" view="pageBreakPreview" zoomScale="90" zoomScaleNormal="80" zoomScaleSheetLayoutView="90" workbookViewId="0">
      <selection activeCell="I25" sqref="I25"/>
    </sheetView>
  </sheetViews>
  <sheetFormatPr baseColWidth="10" defaultColWidth="9" defaultRowHeight="14"/>
  <cols>
    <col min="1" max="1" width="2.5" style="40" customWidth="1"/>
    <col min="2" max="2" width="13.33203125" style="40" customWidth="1"/>
    <col min="3" max="3" width="2.1640625" style="40" customWidth="1"/>
    <col min="4" max="6" width="8.33203125" style="40" customWidth="1"/>
    <col min="7" max="7" width="8.83203125" style="40" customWidth="1"/>
    <col min="8" max="9" width="5.6640625" style="40" customWidth="1"/>
    <col min="10" max="10" width="15.6640625" style="40" customWidth="1"/>
    <col min="11" max="11" width="19.5" style="40" customWidth="1"/>
    <col min="12" max="12" width="16.5" style="40" customWidth="1"/>
    <col min="13" max="13" width="8.5" style="40" customWidth="1"/>
    <col min="14" max="14" width="16.33203125" style="40" customWidth="1"/>
    <col min="15" max="15" width="5.6640625" style="40" customWidth="1"/>
    <col min="16" max="17" width="17.1640625" style="40" customWidth="1"/>
    <col min="18" max="18" width="51.5" style="40" customWidth="1"/>
    <col min="19" max="19" width="16.33203125" style="40" customWidth="1"/>
    <col min="20" max="20" width="5.6640625" style="40" customWidth="1"/>
    <col min="21" max="23" width="9" style="40"/>
    <col min="24" max="24" width="78" style="40" customWidth="1"/>
    <col min="25" max="16384" width="9" style="40"/>
  </cols>
  <sheetData>
    <row r="1" spans="2:24" s="10" customFormat="1"/>
    <row r="2" spans="2:24" s="10" customFormat="1" ht="21" customHeight="1">
      <c r="B2" s="10" t="s">
        <v>56</v>
      </c>
      <c r="J2" s="317" t="s">
        <v>57</v>
      </c>
      <c r="K2" s="317"/>
      <c r="L2" s="317"/>
      <c r="M2" s="317"/>
      <c r="N2" s="317"/>
      <c r="Q2" s="96"/>
      <c r="R2" s="96"/>
      <c r="S2" s="40"/>
      <c r="T2" s="40"/>
    </row>
    <row r="3" spans="2:24" s="10" customFormat="1" ht="14.25" customHeight="1">
      <c r="B3" s="4" t="s">
        <v>58</v>
      </c>
      <c r="C3" s="4"/>
      <c r="D3" s="4"/>
      <c r="E3" s="418"/>
      <c r="F3" s="418"/>
      <c r="G3" s="418"/>
      <c r="H3" s="418"/>
      <c r="P3" s="146" t="s">
        <v>2</v>
      </c>
      <c r="Q3" s="407" t="s">
        <v>260</v>
      </c>
      <c r="R3" s="407"/>
      <c r="T3" s="40"/>
      <c r="U3" s="40"/>
    </row>
    <row r="4" spans="2:24" s="10" customFormat="1" ht="17.25" customHeight="1">
      <c r="B4" s="4" t="s">
        <v>3</v>
      </c>
      <c r="C4" s="4"/>
      <c r="D4" s="4"/>
      <c r="E4" s="315" t="s">
        <v>4</v>
      </c>
      <c r="F4" s="315"/>
      <c r="G4" s="315"/>
      <c r="H4" s="315"/>
      <c r="J4" s="146" t="s">
        <v>5</v>
      </c>
      <c r="K4" s="407" t="s">
        <v>261</v>
      </c>
      <c r="L4" s="407"/>
      <c r="M4" s="407"/>
      <c r="N4" s="86"/>
      <c r="P4" s="147" t="s">
        <v>59</v>
      </c>
      <c r="Q4" s="419" t="s">
        <v>261</v>
      </c>
      <c r="R4" s="419"/>
      <c r="T4" s="40"/>
      <c r="U4" s="40"/>
    </row>
    <row r="5" spans="2:24" s="10" customFormat="1" ht="17.25" customHeight="1">
      <c r="B5" s="417" t="s">
        <v>7</v>
      </c>
      <c r="C5" s="417"/>
      <c r="D5" s="417"/>
      <c r="E5" s="420" t="s">
        <v>154</v>
      </c>
      <c r="F5" s="420"/>
      <c r="G5" s="420"/>
      <c r="H5" s="420"/>
      <c r="J5" s="19" t="s">
        <v>8</v>
      </c>
      <c r="K5" s="419" t="s">
        <v>262</v>
      </c>
      <c r="L5" s="419"/>
      <c r="M5" s="419"/>
      <c r="N5" s="86"/>
      <c r="P5" s="148" t="s">
        <v>8</v>
      </c>
      <c r="Q5" s="405" t="s">
        <v>263</v>
      </c>
      <c r="R5" s="405"/>
      <c r="T5" s="40"/>
      <c r="U5" s="40"/>
    </row>
    <row r="6" spans="2:24" s="10" customFormat="1" ht="17.25" customHeight="1">
      <c r="E6" s="40"/>
      <c r="F6" s="40"/>
      <c r="G6" s="40"/>
      <c r="H6" s="40"/>
      <c r="I6" s="40"/>
      <c r="J6" s="40"/>
      <c r="K6" s="40"/>
      <c r="T6" s="40"/>
      <c r="U6" s="40"/>
    </row>
    <row r="7" spans="2:24" s="10" customFormat="1">
      <c r="B7" s="149" t="s">
        <v>60</v>
      </c>
      <c r="C7" s="150"/>
      <c r="D7" s="150"/>
      <c r="E7" s="150"/>
      <c r="F7" s="150"/>
      <c r="G7" s="151"/>
      <c r="L7" s="40"/>
      <c r="M7" s="40"/>
      <c r="N7" s="40"/>
      <c r="O7" s="152" t="s">
        <v>61</v>
      </c>
      <c r="P7" s="153"/>
      <c r="Q7" s="153"/>
      <c r="R7" s="154"/>
      <c r="S7" s="40"/>
      <c r="T7" s="40"/>
      <c r="U7" s="40"/>
    </row>
    <row r="8" spans="2:24">
      <c r="B8" s="155" t="s">
        <v>62</v>
      </c>
      <c r="C8" s="156" t="s">
        <v>63</v>
      </c>
      <c r="D8" s="156"/>
      <c r="E8" s="320">
        <f t="shared" ref="E8:E14" si="0">SUMIF($H:$H,$B8,$L:$L)</f>
        <v>2000</v>
      </c>
      <c r="F8" s="320"/>
      <c r="G8" s="157" t="s">
        <v>52</v>
      </c>
      <c r="O8" s="421" t="s">
        <v>269</v>
      </c>
      <c r="P8" s="422"/>
      <c r="Q8" s="422"/>
      <c r="R8" s="423"/>
      <c r="W8" s="10"/>
      <c r="X8" s="10"/>
    </row>
    <row r="9" spans="2:24">
      <c r="B9" s="158" t="s">
        <v>64</v>
      </c>
      <c r="C9" s="40" t="s">
        <v>63</v>
      </c>
      <c r="E9" s="321">
        <f t="shared" si="0"/>
        <v>8000</v>
      </c>
      <c r="F9" s="321"/>
      <c r="G9" s="159" t="s">
        <v>52</v>
      </c>
      <c r="O9" s="424"/>
      <c r="P9" s="425"/>
      <c r="Q9" s="425"/>
      <c r="R9" s="426"/>
      <c r="W9" s="10"/>
      <c r="X9" s="10"/>
    </row>
    <row r="10" spans="2:24">
      <c r="B10" s="158" t="s">
        <v>65</v>
      </c>
      <c r="C10" s="40" t="s">
        <v>63</v>
      </c>
      <c r="E10" s="321">
        <f t="shared" si="0"/>
        <v>0</v>
      </c>
      <c r="F10" s="321"/>
      <c r="G10" s="159" t="s">
        <v>52</v>
      </c>
      <c r="O10" s="424"/>
      <c r="P10" s="425"/>
      <c r="Q10" s="425"/>
      <c r="R10" s="426"/>
      <c r="W10" s="10"/>
      <c r="X10" s="10"/>
    </row>
    <row r="11" spans="2:24">
      <c r="B11" s="158" t="s">
        <v>66</v>
      </c>
      <c r="C11" s="40" t="s">
        <v>63</v>
      </c>
      <c r="E11" s="321">
        <f t="shared" si="0"/>
        <v>0</v>
      </c>
      <c r="F11" s="321"/>
      <c r="G11" s="159" t="s">
        <v>52</v>
      </c>
      <c r="O11" s="424"/>
      <c r="P11" s="425"/>
      <c r="Q11" s="425"/>
      <c r="R11" s="426"/>
      <c r="W11" s="10"/>
      <c r="X11" s="10"/>
    </row>
    <row r="12" spans="2:24">
      <c r="B12" s="158" t="s">
        <v>67</v>
      </c>
      <c r="C12" s="40" t="s">
        <v>63</v>
      </c>
      <c r="E12" s="321">
        <f>SUMIF($H:$H,$B12,$L:$L)</f>
        <v>50000</v>
      </c>
      <c r="F12" s="321"/>
      <c r="G12" s="159" t="s">
        <v>52</v>
      </c>
      <c r="O12" s="424"/>
      <c r="P12" s="425"/>
      <c r="Q12" s="425"/>
      <c r="R12" s="426"/>
      <c r="W12" s="2"/>
      <c r="X12" s="35"/>
    </row>
    <row r="13" spans="2:24">
      <c r="B13" s="158" t="s">
        <v>68</v>
      </c>
      <c r="C13" s="40" t="s">
        <v>63</v>
      </c>
      <c r="E13" s="321">
        <f t="shared" si="0"/>
        <v>0</v>
      </c>
      <c r="F13" s="321"/>
      <c r="G13" s="159" t="s">
        <v>52</v>
      </c>
      <c r="O13" s="424"/>
      <c r="P13" s="425"/>
      <c r="Q13" s="425"/>
      <c r="R13" s="426"/>
      <c r="W13" s="2"/>
      <c r="X13" s="35"/>
    </row>
    <row r="14" spans="2:24">
      <c r="B14" s="158" t="s">
        <v>69</v>
      </c>
      <c r="C14" s="40" t="s">
        <v>63</v>
      </c>
      <c r="E14" s="321">
        <f t="shared" si="0"/>
        <v>0</v>
      </c>
      <c r="F14" s="321"/>
      <c r="G14" s="159" t="s">
        <v>52</v>
      </c>
      <c r="O14" s="424"/>
      <c r="P14" s="425"/>
      <c r="Q14" s="425"/>
      <c r="R14" s="426"/>
      <c r="W14" s="2"/>
      <c r="X14" s="35"/>
    </row>
    <row r="15" spans="2:24">
      <c r="B15" s="158" t="s">
        <v>70</v>
      </c>
      <c r="C15" s="40" t="s">
        <v>63</v>
      </c>
      <c r="E15" s="321">
        <f>SUM($N$23:$N$53)</f>
        <v>4400</v>
      </c>
      <c r="F15" s="321"/>
      <c r="G15" s="159" t="s">
        <v>52</v>
      </c>
      <c r="O15" s="424"/>
      <c r="P15" s="425"/>
      <c r="Q15" s="425"/>
      <c r="R15" s="426"/>
      <c r="W15" s="2"/>
      <c r="X15" s="35"/>
    </row>
    <row r="16" spans="2:24">
      <c r="B16" s="160" t="s">
        <v>71</v>
      </c>
      <c r="C16" s="161" t="s">
        <v>63</v>
      </c>
      <c r="D16" s="161"/>
      <c r="E16" s="322">
        <f>SUM($P$23:$P$53)</f>
        <v>10800</v>
      </c>
      <c r="F16" s="322"/>
      <c r="G16" s="162" t="s">
        <v>52</v>
      </c>
      <c r="O16" s="424"/>
      <c r="P16" s="425"/>
      <c r="Q16" s="425"/>
      <c r="R16" s="426"/>
      <c r="W16" s="2"/>
      <c r="X16" s="35"/>
    </row>
    <row r="17" spans="2:24">
      <c r="B17" s="160"/>
      <c r="C17" s="161" t="s">
        <v>72</v>
      </c>
      <c r="D17" s="161"/>
      <c r="E17" s="322">
        <f>SUM(F8:F16)</f>
        <v>0</v>
      </c>
      <c r="F17" s="322"/>
      <c r="G17" s="162" t="s">
        <v>52</v>
      </c>
      <c r="O17" s="427"/>
      <c r="P17" s="428"/>
      <c r="Q17" s="428"/>
      <c r="R17" s="429"/>
      <c r="W17" s="2"/>
      <c r="X17" s="35"/>
    </row>
    <row r="18" spans="2:24">
      <c r="W18" s="2"/>
      <c r="X18" s="35"/>
    </row>
    <row r="19" spans="2:24">
      <c r="W19" s="2"/>
      <c r="X19" s="35"/>
    </row>
    <row r="20" spans="2:24">
      <c r="W20" s="2"/>
      <c r="X20" s="35"/>
    </row>
    <row r="21" spans="2:24" ht="13.5" customHeight="1">
      <c r="B21" s="318" t="s">
        <v>73</v>
      </c>
      <c r="C21" s="41"/>
      <c r="D21" s="311" t="s">
        <v>74</v>
      </c>
      <c r="E21" s="311" t="s">
        <v>75</v>
      </c>
      <c r="F21" s="311" t="s">
        <v>76</v>
      </c>
      <c r="G21" s="311" t="s">
        <v>77</v>
      </c>
      <c r="H21" s="311" t="s">
        <v>78</v>
      </c>
      <c r="I21" s="163" t="s">
        <v>79</v>
      </c>
      <c r="J21" s="311" t="s">
        <v>80</v>
      </c>
      <c r="K21" s="311" t="s">
        <v>81</v>
      </c>
      <c r="L21" s="163" t="s">
        <v>82</v>
      </c>
      <c r="M21" s="311" t="s">
        <v>70</v>
      </c>
      <c r="N21" s="311"/>
      <c r="O21" s="311" t="s">
        <v>71</v>
      </c>
      <c r="P21" s="311"/>
      <c r="Q21" s="311" t="s">
        <v>83</v>
      </c>
      <c r="R21" s="312" t="s">
        <v>84</v>
      </c>
      <c r="S21" s="41"/>
      <c r="W21" s="2"/>
      <c r="X21" s="35"/>
    </row>
    <row r="22" spans="2:24" s="41" customFormat="1">
      <c r="B22" s="319"/>
      <c r="D22" s="311"/>
      <c r="E22" s="311"/>
      <c r="F22" s="311"/>
      <c r="G22" s="311"/>
      <c r="H22" s="311"/>
      <c r="I22" s="164" t="s">
        <v>85</v>
      </c>
      <c r="J22" s="311"/>
      <c r="K22" s="311"/>
      <c r="L22" s="164" t="s">
        <v>86</v>
      </c>
      <c r="M22" s="165" t="s">
        <v>87</v>
      </c>
      <c r="N22" s="165" t="s">
        <v>86</v>
      </c>
      <c r="O22" s="165" t="s">
        <v>88</v>
      </c>
      <c r="P22" s="165" t="s">
        <v>86</v>
      </c>
      <c r="Q22" s="311"/>
      <c r="R22" s="313"/>
      <c r="W22" s="10"/>
      <c r="X22" s="35"/>
    </row>
    <row r="23" spans="2:24" s="41" customFormat="1" ht="15">
      <c r="B23" s="238" t="s">
        <v>270</v>
      </c>
      <c r="C23" s="40"/>
      <c r="D23" s="166">
        <v>1</v>
      </c>
      <c r="E23" s="239">
        <v>2023</v>
      </c>
      <c r="F23" s="240">
        <v>10</v>
      </c>
      <c r="G23" s="240">
        <v>1</v>
      </c>
      <c r="H23" s="239" t="s">
        <v>67</v>
      </c>
      <c r="I23" s="238" t="s">
        <v>79</v>
      </c>
      <c r="J23" s="239" t="s">
        <v>271</v>
      </c>
      <c r="K23" s="239" t="s">
        <v>272</v>
      </c>
      <c r="L23" s="241">
        <v>50000</v>
      </c>
      <c r="M23" s="239">
        <v>2</v>
      </c>
      <c r="N23" s="239">
        <v>4400</v>
      </c>
      <c r="O23" s="239">
        <v>1</v>
      </c>
      <c r="P23" s="239">
        <v>10800</v>
      </c>
      <c r="Q23" s="242" t="s">
        <v>273</v>
      </c>
      <c r="R23" s="243" t="s">
        <v>274</v>
      </c>
      <c r="S23" s="40"/>
      <c r="W23" s="10"/>
      <c r="X23" s="35"/>
    </row>
    <row r="24" spans="2:24" ht="15">
      <c r="B24" s="238" t="s">
        <v>270</v>
      </c>
      <c r="D24" s="166">
        <f>D23+1</f>
        <v>2</v>
      </c>
      <c r="E24" s="239">
        <v>2023</v>
      </c>
      <c r="F24" s="240">
        <v>10</v>
      </c>
      <c r="G24" s="240">
        <v>1</v>
      </c>
      <c r="H24" s="239" t="s">
        <v>275</v>
      </c>
      <c r="I24" s="238" t="s">
        <v>79</v>
      </c>
      <c r="J24" s="239" t="s">
        <v>272</v>
      </c>
      <c r="K24" s="239" t="s">
        <v>276</v>
      </c>
      <c r="L24" s="241">
        <v>2000</v>
      </c>
      <c r="M24" s="239"/>
      <c r="N24" s="239"/>
      <c r="O24" s="239"/>
      <c r="P24" s="239"/>
      <c r="Q24" s="242" t="s">
        <v>277</v>
      </c>
      <c r="R24" s="243" t="s">
        <v>277</v>
      </c>
      <c r="W24" s="10"/>
      <c r="X24" s="35"/>
    </row>
    <row r="25" spans="2:24" ht="15">
      <c r="B25" s="238" t="s">
        <v>270</v>
      </c>
      <c r="D25" s="166">
        <f t="shared" ref="D25:D53" si="1">D24+1</f>
        <v>3</v>
      </c>
      <c r="E25" s="239">
        <v>2023</v>
      </c>
      <c r="F25" s="240">
        <v>10</v>
      </c>
      <c r="G25" s="240">
        <v>1</v>
      </c>
      <c r="H25" s="239" t="s">
        <v>64</v>
      </c>
      <c r="I25" s="238" t="s">
        <v>79</v>
      </c>
      <c r="J25" s="239" t="s">
        <v>276</v>
      </c>
      <c r="K25" s="239" t="s">
        <v>278</v>
      </c>
      <c r="L25" s="241">
        <v>8000</v>
      </c>
      <c r="M25" s="239"/>
      <c r="N25" s="239"/>
      <c r="O25" s="239"/>
      <c r="P25" s="239"/>
      <c r="Q25" s="242" t="s">
        <v>277</v>
      </c>
      <c r="R25" s="243" t="s">
        <v>277</v>
      </c>
      <c r="W25" s="10"/>
      <c r="X25" s="35"/>
    </row>
    <row r="26" spans="2:24">
      <c r="B26" s="238"/>
      <c r="D26" s="166">
        <f t="shared" si="1"/>
        <v>4</v>
      </c>
      <c r="E26" s="239"/>
      <c r="F26" s="240"/>
      <c r="G26" s="240"/>
      <c r="H26" s="239"/>
      <c r="I26" s="238"/>
      <c r="J26" s="239"/>
      <c r="K26" s="239"/>
      <c r="L26" s="241"/>
      <c r="M26" s="239"/>
      <c r="N26" s="239"/>
      <c r="O26" s="239"/>
      <c r="P26" s="239"/>
      <c r="Q26" s="242"/>
      <c r="R26" s="243"/>
      <c r="W26" s="10"/>
      <c r="X26" s="35"/>
    </row>
    <row r="27" spans="2:24">
      <c r="B27" s="238"/>
      <c r="D27" s="166">
        <f t="shared" si="1"/>
        <v>5</v>
      </c>
      <c r="E27" s="239"/>
      <c r="F27" s="240"/>
      <c r="G27" s="240"/>
      <c r="H27" s="239"/>
      <c r="I27" s="238"/>
      <c r="J27" s="239"/>
      <c r="K27" s="239"/>
      <c r="L27" s="241"/>
      <c r="M27" s="239"/>
      <c r="N27" s="239"/>
      <c r="O27" s="239"/>
      <c r="P27" s="239"/>
      <c r="Q27" s="242"/>
      <c r="R27" s="243"/>
      <c r="W27" s="10"/>
      <c r="X27" s="35"/>
    </row>
    <row r="28" spans="2:24">
      <c r="B28" s="238"/>
      <c r="D28" s="166">
        <f t="shared" si="1"/>
        <v>6</v>
      </c>
      <c r="E28" s="239"/>
      <c r="F28" s="240"/>
      <c r="G28" s="240"/>
      <c r="H28" s="239"/>
      <c r="I28" s="238"/>
      <c r="J28" s="239"/>
      <c r="K28" s="239"/>
      <c r="L28" s="241"/>
      <c r="M28" s="239"/>
      <c r="N28" s="239"/>
      <c r="O28" s="239"/>
      <c r="P28" s="239"/>
      <c r="Q28" s="242"/>
      <c r="R28" s="243"/>
      <c r="W28" s="10"/>
      <c r="X28" s="35"/>
    </row>
    <row r="29" spans="2:24">
      <c r="B29" s="238"/>
      <c r="D29" s="166">
        <f t="shared" si="1"/>
        <v>7</v>
      </c>
      <c r="E29" s="239"/>
      <c r="F29" s="240"/>
      <c r="G29" s="240"/>
      <c r="H29" s="239"/>
      <c r="I29" s="238"/>
      <c r="J29" s="239"/>
      <c r="K29" s="239"/>
      <c r="L29" s="241"/>
      <c r="M29" s="239"/>
      <c r="N29" s="239"/>
      <c r="O29" s="239"/>
      <c r="P29" s="239"/>
      <c r="Q29" s="242"/>
      <c r="R29" s="243"/>
    </row>
    <row r="30" spans="2:24">
      <c r="B30" s="238"/>
      <c r="D30" s="166">
        <f t="shared" si="1"/>
        <v>8</v>
      </c>
      <c r="E30" s="239"/>
      <c r="F30" s="240"/>
      <c r="G30" s="240"/>
      <c r="H30" s="239"/>
      <c r="I30" s="238"/>
      <c r="J30" s="239"/>
      <c r="K30" s="239"/>
      <c r="L30" s="241"/>
      <c r="M30" s="239"/>
      <c r="N30" s="239"/>
      <c r="O30" s="239"/>
      <c r="P30" s="239"/>
      <c r="Q30" s="242"/>
      <c r="R30" s="243"/>
    </row>
    <row r="31" spans="2:24">
      <c r="B31" s="238"/>
      <c r="D31" s="166">
        <f t="shared" si="1"/>
        <v>9</v>
      </c>
      <c r="E31" s="239"/>
      <c r="F31" s="240"/>
      <c r="G31" s="240"/>
      <c r="H31" s="239"/>
      <c r="I31" s="238"/>
      <c r="J31" s="239"/>
      <c r="K31" s="239"/>
      <c r="L31" s="241"/>
      <c r="M31" s="239"/>
      <c r="N31" s="239"/>
      <c r="O31" s="239"/>
      <c r="P31" s="239"/>
      <c r="Q31" s="242"/>
      <c r="R31" s="243"/>
    </row>
    <row r="32" spans="2:24">
      <c r="B32" s="238"/>
      <c r="D32" s="166">
        <f t="shared" si="1"/>
        <v>10</v>
      </c>
      <c r="E32" s="239"/>
      <c r="F32" s="240"/>
      <c r="G32" s="240"/>
      <c r="H32" s="239"/>
      <c r="I32" s="238"/>
      <c r="J32" s="239"/>
      <c r="K32" s="239"/>
      <c r="L32" s="241"/>
      <c r="M32" s="239"/>
      <c r="N32" s="239"/>
      <c r="O32" s="239"/>
      <c r="P32" s="239"/>
      <c r="Q32" s="242"/>
      <c r="R32" s="243"/>
    </row>
    <row r="33" spans="2:18">
      <c r="B33" s="238"/>
      <c r="D33" s="166">
        <f t="shared" si="1"/>
        <v>11</v>
      </c>
      <c r="E33" s="239"/>
      <c r="F33" s="240"/>
      <c r="G33" s="240"/>
      <c r="H33" s="239"/>
      <c r="I33" s="238"/>
      <c r="J33" s="239"/>
      <c r="K33" s="239"/>
      <c r="L33" s="241"/>
      <c r="M33" s="239"/>
      <c r="N33" s="239"/>
      <c r="O33" s="239"/>
      <c r="P33" s="239"/>
      <c r="Q33" s="242"/>
      <c r="R33" s="243"/>
    </row>
    <row r="34" spans="2:18">
      <c r="B34" s="238"/>
      <c r="D34" s="166">
        <f t="shared" si="1"/>
        <v>12</v>
      </c>
      <c r="E34" s="239"/>
      <c r="F34" s="240"/>
      <c r="G34" s="240"/>
      <c r="H34" s="239"/>
      <c r="I34" s="238"/>
      <c r="J34" s="239"/>
      <c r="K34" s="239"/>
      <c r="L34" s="241"/>
      <c r="M34" s="239"/>
      <c r="N34" s="239"/>
      <c r="O34" s="239"/>
      <c r="P34" s="239"/>
      <c r="Q34" s="242"/>
      <c r="R34" s="243"/>
    </row>
    <row r="35" spans="2:18">
      <c r="B35" s="238"/>
      <c r="D35" s="166">
        <f t="shared" si="1"/>
        <v>13</v>
      </c>
      <c r="E35" s="239"/>
      <c r="F35" s="240"/>
      <c r="G35" s="240"/>
      <c r="H35" s="239"/>
      <c r="I35" s="238"/>
      <c r="J35" s="239"/>
      <c r="K35" s="239"/>
      <c r="L35" s="241"/>
      <c r="M35" s="239"/>
      <c r="N35" s="239"/>
      <c r="O35" s="239"/>
      <c r="P35" s="239"/>
      <c r="Q35" s="242"/>
      <c r="R35" s="243"/>
    </row>
    <row r="36" spans="2:18">
      <c r="B36" s="238"/>
      <c r="D36" s="166">
        <f t="shared" si="1"/>
        <v>14</v>
      </c>
      <c r="E36" s="239"/>
      <c r="F36" s="240"/>
      <c r="G36" s="240"/>
      <c r="H36" s="239"/>
      <c r="I36" s="238"/>
      <c r="J36" s="239"/>
      <c r="K36" s="239"/>
      <c r="L36" s="241"/>
      <c r="M36" s="239"/>
      <c r="N36" s="239"/>
      <c r="O36" s="239"/>
      <c r="P36" s="239"/>
      <c r="Q36" s="242"/>
      <c r="R36" s="243"/>
    </row>
    <row r="37" spans="2:18">
      <c r="B37" s="238"/>
      <c r="D37" s="166">
        <f t="shared" si="1"/>
        <v>15</v>
      </c>
      <c r="E37" s="239"/>
      <c r="F37" s="240"/>
      <c r="G37" s="240"/>
      <c r="H37" s="239"/>
      <c r="I37" s="238"/>
      <c r="J37" s="239"/>
      <c r="K37" s="239"/>
      <c r="L37" s="241"/>
      <c r="M37" s="239"/>
      <c r="N37" s="239"/>
      <c r="O37" s="239"/>
      <c r="P37" s="239"/>
      <c r="Q37" s="242"/>
      <c r="R37" s="243"/>
    </row>
    <row r="38" spans="2:18">
      <c r="B38" s="238"/>
      <c r="D38" s="166">
        <f t="shared" si="1"/>
        <v>16</v>
      </c>
      <c r="E38" s="239"/>
      <c r="F38" s="240"/>
      <c r="G38" s="240"/>
      <c r="H38" s="239"/>
      <c r="I38" s="238"/>
      <c r="J38" s="239"/>
      <c r="K38" s="239"/>
      <c r="L38" s="241"/>
      <c r="M38" s="239"/>
      <c r="N38" s="239"/>
      <c r="O38" s="239"/>
      <c r="P38" s="239"/>
      <c r="Q38" s="242"/>
      <c r="R38" s="243"/>
    </row>
    <row r="39" spans="2:18">
      <c r="B39" s="238"/>
      <c r="D39" s="166">
        <f t="shared" si="1"/>
        <v>17</v>
      </c>
      <c r="E39" s="239"/>
      <c r="F39" s="240"/>
      <c r="G39" s="240"/>
      <c r="H39" s="239"/>
      <c r="I39" s="238"/>
      <c r="J39" s="239"/>
      <c r="K39" s="239"/>
      <c r="L39" s="241"/>
      <c r="M39" s="239"/>
      <c r="N39" s="239"/>
      <c r="O39" s="239"/>
      <c r="P39" s="239"/>
      <c r="Q39" s="242"/>
      <c r="R39" s="243"/>
    </row>
    <row r="40" spans="2:18">
      <c r="B40" s="238"/>
      <c r="D40" s="166">
        <f t="shared" si="1"/>
        <v>18</v>
      </c>
      <c r="E40" s="239"/>
      <c r="F40" s="240"/>
      <c r="G40" s="240"/>
      <c r="H40" s="239"/>
      <c r="I40" s="238"/>
      <c r="J40" s="239"/>
      <c r="K40" s="239"/>
      <c r="L40" s="241"/>
      <c r="M40" s="239"/>
      <c r="N40" s="239"/>
      <c r="O40" s="239"/>
      <c r="P40" s="239"/>
      <c r="Q40" s="242"/>
      <c r="R40" s="243"/>
    </row>
    <row r="41" spans="2:18">
      <c r="B41" s="238"/>
      <c r="D41" s="166">
        <f t="shared" si="1"/>
        <v>19</v>
      </c>
      <c r="E41" s="239"/>
      <c r="F41" s="240"/>
      <c r="G41" s="240"/>
      <c r="H41" s="239"/>
      <c r="I41" s="238"/>
      <c r="J41" s="239"/>
      <c r="K41" s="239"/>
      <c r="L41" s="241"/>
      <c r="M41" s="239"/>
      <c r="N41" s="239"/>
      <c r="O41" s="239"/>
      <c r="P41" s="239"/>
      <c r="Q41" s="242"/>
      <c r="R41" s="243"/>
    </row>
    <row r="42" spans="2:18">
      <c r="B42" s="238"/>
      <c r="D42" s="166">
        <f t="shared" si="1"/>
        <v>20</v>
      </c>
      <c r="E42" s="239"/>
      <c r="F42" s="240"/>
      <c r="G42" s="240"/>
      <c r="H42" s="239"/>
      <c r="I42" s="238"/>
      <c r="J42" s="239"/>
      <c r="K42" s="239"/>
      <c r="L42" s="241"/>
      <c r="M42" s="239"/>
      <c r="N42" s="239"/>
      <c r="O42" s="239"/>
      <c r="P42" s="239"/>
      <c r="Q42" s="242"/>
      <c r="R42" s="243"/>
    </row>
    <row r="43" spans="2:18">
      <c r="B43" s="238"/>
      <c r="D43" s="166">
        <f t="shared" si="1"/>
        <v>21</v>
      </c>
      <c r="E43" s="239"/>
      <c r="F43" s="240"/>
      <c r="G43" s="240"/>
      <c r="H43" s="239"/>
      <c r="I43" s="238"/>
      <c r="J43" s="239"/>
      <c r="K43" s="239"/>
      <c r="L43" s="241"/>
      <c r="M43" s="239"/>
      <c r="N43" s="239"/>
      <c r="O43" s="239"/>
      <c r="P43" s="239"/>
      <c r="Q43" s="242"/>
      <c r="R43" s="243"/>
    </row>
    <row r="44" spans="2:18">
      <c r="B44" s="238"/>
      <c r="D44" s="166">
        <f t="shared" si="1"/>
        <v>22</v>
      </c>
      <c r="E44" s="239"/>
      <c r="F44" s="240"/>
      <c r="G44" s="240"/>
      <c r="H44" s="239"/>
      <c r="I44" s="238"/>
      <c r="J44" s="239"/>
      <c r="K44" s="239"/>
      <c r="L44" s="241"/>
      <c r="M44" s="239"/>
      <c r="N44" s="239"/>
      <c r="O44" s="239"/>
      <c r="P44" s="239"/>
      <c r="Q44" s="242"/>
      <c r="R44" s="243"/>
    </row>
    <row r="45" spans="2:18">
      <c r="B45" s="238"/>
      <c r="D45" s="166">
        <f t="shared" si="1"/>
        <v>23</v>
      </c>
      <c r="E45" s="239"/>
      <c r="F45" s="240"/>
      <c r="G45" s="240"/>
      <c r="H45" s="239"/>
      <c r="I45" s="238"/>
      <c r="J45" s="239"/>
      <c r="K45" s="239"/>
      <c r="L45" s="241"/>
      <c r="M45" s="239"/>
      <c r="N45" s="239"/>
      <c r="O45" s="239"/>
      <c r="P45" s="239"/>
      <c r="Q45" s="242"/>
      <c r="R45" s="243"/>
    </row>
    <row r="46" spans="2:18">
      <c r="B46" s="238"/>
      <c r="D46" s="166">
        <f t="shared" si="1"/>
        <v>24</v>
      </c>
      <c r="E46" s="239"/>
      <c r="F46" s="240"/>
      <c r="G46" s="240"/>
      <c r="H46" s="239"/>
      <c r="I46" s="238"/>
      <c r="J46" s="239"/>
      <c r="K46" s="239"/>
      <c r="L46" s="241"/>
      <c r="M46" s="239"/>
      <c r="N46" s="239"/>
      <c r="O46" s="239"/>
      <c r="P46" s="239"/>
      <c r="Q46" s="242"/>
      <c r="R46" s="243"/>
    </row>
    <row r="47" spans="2:18">
      <c r="B47" s="238"/>
      <c r="D47" s="166">
        <f t="shared" si="1"/>
        <v>25</v>
      </c>
      <c r="E47" s="239"/>
      <c r="F47" s="240"/>
      <c r="G47" s="240"/>
      <c r="H47" s="239"/>
      <c r="I47" s="238"/>
      <c r="J47" s="239"/>
      <c r="K47" s="239"/>
      <c r="L47" s="241"/>
      <c r="M47" s="239"/>
      <c r="N47" s="239"/>
      <c r="O47" s="239"/>
      <c r="P47" s="239"/>
      <c r="Q47" s="242"/>
      <c r="R47" s="243"/>
    </row>
    <row r="48" spans="2:18">
      <c r="B48" s="238"/>
      <c r="D48" s="166">
        <f t="shared" si="1"/>
        <v>26</v>
      </c>
      <c r="E48" s="239"/>
      <c r="F48" s="240"/>
      <c r="G48" s="240"/>
      <c r="H48" s="239"/>
      <c r="I48" s="238"/>
      <c r="J48" s="239"/>
      <c r="K48" s="239"/>
      <c r="L48" s="241"/>
      <c r="M48" s="239"/>
      <c r="N48" s="239"/>
      <c r="O48" s="239"/>
      <c r="P48" s="239"/>
      <c r="Q48" s="242"/>
      <c r="R48" s="243"/>
    </row>
    <row r="49" spans="2:18">
      <c r="B49" s="238"/>
      <c r="D49" s="166">
        <f t="shared" si="1"/>
        <v>27</v>
      </c>
      <c r="E49" s="239"/>
      <c r="F49" s="240"/>
      <c r="G49" s="240"/>
      <c r="H49" s="239"/>
      <c r="I49" s="238"/>
      <c r="J49" s="239"/>
      <c r="K49" s="239"/>
      <c r="L49" s="241"/>
      <c r="M49" s="239"/>
      <c r="N49" s="239"/>
      <c r="O49" s="239"/>
      <c r="P49" s="239"/>
      <c r="Q49" s="242"/>
      <c r="R49" s="243"/>
    </row>
    <row r="50" spans="2:18">
      <c r="B50" s="238"/>
      <c r="D50" s="166">
        <f t="shared" si="1"/>
        <v>28</v>
      </c>
      <c r="E50" s="239"/>
      <c r="F50" s="240"/>
      <c r="G50" s="240"/>
      <c r="H50" s="239"/>
      <c r="I50" s="238"/>
      <c r="J50" s="239"/>
      <c r="K50" s="239"/>
      <c r="L50" s="241"/>
      <c r="M50" s="239"/>
      <c r="N50" s="239"/>
      <c r="O50" s="239"/>
      <c r="P50" s="239"/>
      <c r="Q50" s="242"/>
      <c r="R50" s="243"/>
    </row>
    <row r="51" spans="2:18">
      <c r="B51" s="238"/>
      <c r="D51" s="166">
        <f t="shared" si="1"/>
        <v>29</v>
      </c>
      <c r="E51" s="239"/>
      <c r="F51" s="240"/>
      <c r="G51" s="240"/>
      <c r="H51" s="239"/>
      <c r="I51" s="238"/>
      <c r="J51" s="239"/>
      <c r="K51" s="239"/>
      <c r="L51" s="241"/>
      <c r="M51" s="239"/>
      <c r="N51" s="239"/>
      <c r="O51" s="239"/>
      <c r="P51" s="239"/>
      <c r="Q51" s="242"/>
      <c r="R51" s="243"/>
    </row>
    <row r="52" spans="2:18">
      <c r="B52" s="238"/>
      <c r="D52" s="166">
        <f t="shared" si="1"/>
        <v>30</v>
      </c>
      <c r="E52" s="239"/>
      <c r="F52" s="240"/>
      <c r="G52" s="240"/>
      <c r="H52" s="239"/>
      <c r="I52" s="238"/>
      <c r="J52" s="239"/>
      <c r="K52" s="239"/>
      <c r="L52" s="241"/>
      <c r="M52" s="239"/>
      <c r="N52" s="239"/>
      <c r="O52" s="239"/>
      <c r="P52" s="239"/>
      <c r="Q52" s="242"/>
      <c r="R52" s="243"/>
    </row>
    <row r="53" spans="2:18">
      <c r="B53" s="238"/>
      <c r="D53" s="166">
        <f t="shared" si="1"/>
        <v>31</v>
      </c>
      <c r="E53" s="239"/>
      <c r="F53" s="240"/>
      <c r="G53" s="240"/>
      <c r="H53" s="239"/>
      <c r="I53" s="238"/>
      <c r="J53" s="239"/>
      <c r="K53" s="239"/>
      <c r="L53" s="241"/>
      <c r="M53" s="239"/>
      <c r="N53" s="239"/>
      <c r="O53" s="239"/>
      <c r="P53" s="239"/>
      <c r="Q53" s="242"/>
      <c r="R53" s="243"/>
    </row>
    <row r="58" spans="2:18">
      <c r="B58" s="10"/>
      <c r="C58" s="10"/>
    </row>
    <row r="59" spans="2:18">
      <c r="B59" s="87"/>
      <c r="C59" s="10"/>
    </row>
    <row r="60" spans="2:18">
      <c r="B60" s="167"/>
      <c r="C60" s="10"/>
    </row>
    <row r="61" spans="2:18">
      <c r="B61" s="167"/>
      <c r="C61" s="10"/>
    </row>
    <row r="62" spans="2:18">
      <c r="B62" s="167"/>
      <c r="C62" s="10"/>
    </row>
    <row r="63" spans="2:18">
      <c r="B63" s="167"/>
    </row>
    <row r="64" spans="2:18">
      <c r="B64" s="167"/>
      <c r="C64" s="168"/>
    </row>
    <row r="65" spans="2:2">
      <c r="B65" s="169"/>
    </row>
  </sheetData>
  <sheetProtection algorithmName="SHA-512" hashValue="yYnBUVe5x49imIJa97Q9fqdhqX+L+2IfKXlQxVkD+zTRQE2GEyKmSaL7+sNKhm55HRsGjGONjrzJpuKvhvVE1A==" saltValue="i71FNT8Zb1fDzN/jdRkFVw==" spinCount="100000" sheet="1" objects="1" selectLockedCells="1"/>
  <mergeCells count="33">
    <mergeCell ref="R21:R22"/>
    <mergeCell ref="G21:G22"/>
    <mergeCell ref="H21:H22"/>
    <mergeCell ref="J21:J22"/>
    <mergeCell ref="K21:K22"/>
    <mergeCell ref="M21:N21"/>
    <mergeCell ref="O21:P21"/>
    <mergeCell ref="B21:B22"/>
    <mergeCell ref="D21:D22"/>
    <mergeCell ref="E21:E22"/>
    <mergeCell ref="F21:F22"/>
    <mergeCell ref="Q21:Q22"/>
    <mergeCell ref="E8:F8"/>
    <mergeCell ref="O8:R17"/>
    <mergeCell ref="E9:F9"/>
    <mergeCell ref="E10:F10"/>
    <mergeCell ref="E11:F11"/>
    <mergeCell ref="E12:F12"/>
    <mergeCell ref="E13:F13"/>
    <mergeCell ref="E14:F14"/>
    <mergeCell ref="E15:F15"/>
    <mergeCell ref="E16:F16"/>
    <mergeCell ref="E17:F17"/>
    <mergeCell ref="B5:D5"/>
    <mergeCell ref="J2:N2"/>
    <mergeCell ref="E3:H3"/>
    <mergeCell ref="Q3:R3"/>
    <mergeCell ref="E4:H4"/>
    <mergeCell ref="K4:M4"/>
    <mergeCell ref="Q4:R4"/>
    <mergeCell ref="E5:H5"/>
    <mergeCell ref="K5:M5"/>
    <mergeCell ref="Q5:R5"/>
  </mergeCells>
  <phoneticPr fontId="2"/>
  <conditionalFormatting sqref="E5">
    <cfRule type="expression" dxfId="3" priority="1">
      <formula>$E$4="⑥実証実験"</formula>
    </cfRule>
  </conditionalFormatting>
  <dataValidations count="9">
    <dataValidation type="list" allowBlank="1" showInputMessage="1" showErrorMessage="1" sqref="G27:G53" xr:uid="{00000000-0002-0000-0700-000000000000}">
      <formula1>INDIRECT("_"&amp;$E$8)</formula1>
    </dataValidation>
    <dataValidation type="list" allowBlank="1" showInputMessage="1" showErrorMessage="1" sqref="E23:E53" xr:uid="{00000000-0002-0000-0700-000001000000}">
      <formula1>"2022,2023"</formula1>
    </dataValidation>
    <dataValidation type="decimal" operator="greaterThanOrEqual" allowBlank="1" showInputMessage="1" showErrorMessage="1" sqref="L23:P53" xr:uid="{00000000-0002-0000-0700-000002000000}">
      <formula1>0</formula1>
    </dataValidation>
    <dataValidation type="list" allowBlank="1" showInputMessage="1" showErrorMessage="1" sqref="B23:B53" xr:uid="{00000000-0002-0000-0700-000003000000}">
      <formula1>"✓"</formula1>
    </dataValidation>
    <dataValidation type="list" allowBlank="1" showInputMessage="1" showErrorMessage="1" sqref="H23:H53" xr:uid="{00000000-0002-0000-0700-000004000000}">
      <formula1>種別</formula1>
    </dataValidation>
    <dataValidation type="list" allowBlank="1" showInputMessage="1" showErrorMessage="1" sqref="I23:I53" xr:uid="{00000000-0002-0000-0700-000005000000}">
      <formula1>往復区分</formula1>
    </dataValidation>
    <dataValidation type="list" allowBlank="1" showInputMessage="1" showErrorMessage="1" sqref="G23:G26 F23:F53" xr:uid="{00000000-0002-0000-0700-000006000000}">
      <formula1>INDIRECT("_"&amp;E23)</formula1>
    </dataValidation>
    <dataValidation type="list" allowBlank="1" showInputMessage="1" showErrorMessage="1" sqref="E5:H5" xr:uid="{00000000-0002-0000-0700-000007000000}">
      <formula1>補助対象事業</formula1>
    </dataValidation>
    <dataValidation type="list" allowBlank="1" showInputMessage="1" showErrorMessage="1" sqref="E4" xr:uid="{00000000-0002-0000-0700-000008000000}">
      <formula1>事業名</formula1>
    </dataValidation>
  </dataValidations>
  <pageMargins left="0.75" right="0.75" top="1" bottom="1" header="0.5" footer="0.5"/>
  <pageSetup paperSize="9" scale="32" orientation="portrait" r:id="rId1"/>
  <headerFooter alignWithMargins="0"/>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pageSetUpPr fitToPage="1"/>
  </sheetPr>
  <dimension ref="B1:BF57"/>
  <sheetViews>
    <sheetView showGridLines="0" view="pageBreakPreview" zoomScale="90" zoomScaleNormal="75" zoomScaleSheetLayoutView="90" workbookViewId="0">
      <selection activeCell="E4" sqref="E4:O4"/>
    </sheetView>
  </sheetViews>
  <sheetFormatPr baseColWidth="10" defaultColWidth="11" defaultRowHeight="14"/>
  <cols>
    <col min="1" max="1" width="1.5" style="10" customWidth="1"/>
    <col min="2" max="2" width="8.1640625" style="10" customWidth="1"/>
    <col min="3" max="3" width="3.5" style="10" customWidth="1"/>
    <col min="4" max="4" width="18.33203125" style="10" bestFit="1" customWidth="1"/>
    <col min="5" max="5" width="5" style="10" customWidth="1"/>
    <col min="6" max="6" width="18.33203125" style="10" bestFit="1" customWidth="1"/>
    <col min="7" max="7" width="1.5" style="10" customWidth="1"/>
    <col min="8" max="8" width="12.5" style="10" customWidth="1"/>
    <col min="9" max="10" width="1.5" style="10" customWidth="1"/>
    <col min="11" max="11" width="11.83203125" style="10" customWidth="1"/>
    <col min="12" max="12" width="2.5" style="10" customWidth="1"/>
    <col min="13" max="13" width="9.5" style="10" bestFit="1" customWidth="1"/>
    <col min="14" max="14" width="15.33203125" style="10" customWidth="1"/>
    <col min="15" max="15" width="17.83203125" style="10" customWidth="1"/>
    <col min="16" max="16" width="16.83203125" style="224" customWidth="1"/>
    <col min="17" max="17" width="12.6640625" style="10" customWidth="1"/>
    <col min="18" max="19" width="16.83203125" style="10" customWidth="1"/>
    <col min="20" max="21" width="12.6640625" style="10" customWidth="1"/>
    <col min="22" max="22" width="25.6640625" style="10" customWidth="1"/>
    <col min="23" max="23" width="3.5" style="10" customWidth="1"/>
    <col min="24" max="24" width="11" style="10"/>
    <col min="25" max="25" width="58.33203125" style="10" bestFit="1" customWidth="1"/>
    <col min="26" max="27" width="11" style="10"/>
    <col min="28" max="29" width="12.5" style="10" customWidth="1"/>
    <col min="30" max="33" width="19.1640625" style="10" customWidth="1"/>
    <col min="34" max="39" width="11" style="10"/>
    <col min="40" max="40" width="42.5" style="10" customWidth="1"/>
    <col min="41" max="16384" width="11" style="10"/>
  </cols>
  <sheetData>
    <row r="1" spans="2:58">
      <c r="P1" s="10"/>
    </row>
    <row r="2" spans="2:58" ht="21" customHeight="1">
      <c r="B2" s="1" t="s">
        <v>89</v>
      </c>
      <c r="C2" s="1"/>
      <c r="D2" s="95"/>
      <c r="E2" s="404" t="s">
        <v>279</v>
      </c>
      <c r="F2" s="404"/>
      <c r="G2" s="404"/>
      <c r="H2" s="404"/>
      <c r="I2" s="404"/>
      <c r="J2" s="404"/>
      <c r="K2" s="404"/>
      <c r="L2" s="404"/>
      <c r="M2" s="404"/>
      <c r="N2" s="404"/>
      <c r="O2" s="404"/>
      <c r="P2" s="404"/>
      <c r="Q2" s="404"/>
      <c r="R2" s="404"/>
      <c r="S2" s="404"/>
      <c r="T2" s="404"/>
      <c r="U2" s="404"/>
      <c r="V2" s="404"/>
      <c r="AB2" s="267"/>
      <c r="AC2" s="267"/>
      <c r="AD2" s="267"/>
      <c r="AE2" s="267"/>
      <c r="AF2" s="267"/>
      <c r="AG2" s="267"/>
    </row>
    <row r="3" spans="2:58" ht="14.25" customHeight="1">
      <c r="B3" s="2"/>
      <c r="C3" s="2"/>
      <c r="D3" s="2"/>
      <c r="E3" s="2"/>
      <c r="F3" s="2"/>
      <c r="G3" s="2"/>
      <c r="H3" s="2"/>
      <c r="I3" s="2"/>
      <c r="J3" s="2"/>
      <c r="K3" s="2"/>
      <c r="L3" s="2"/>
      <c r="M3" s="2"/>
      <c r="N3" s="2"/>
      <c r="O3" s="2"/>
      <c r="P3" s="2"/>
      <c r="Q3" s="2"/>
      <c r="AB3" s="267"/>
      <c r="AC3" s="267"/>
      <c r="AD3" s="267"/>
      <c r="AE3" s="372"/>
      <c r="AF3" s="267"/>
      <c r="AG3" s="267"/>
    </row>
    <row r="4" spans="2:58" ht="17.25" customHeight="1">
      <c r="B4" s="4" t="s">
        <v>3</v>
      </c>
      <c r="C4" s="3"/>
      <c r="D4" s="4"/>
      <c r="E4" s="373" t="s">
        <v>4</v>
      </c>
      <c r="F4" s="373"/>
      <c r="G4" s="373"/>
      <c r="H4" s="373"/>
      <c r="I4" s="373"/>
      <c r="J4" s="373"/>
      <c r="K4" s="373"/>
      <c r="L4" s="373"/>
      <c r="M4" s="373"/>
      <c r="N4" s="373"/>
      <c r="O4" s="373"/>
      <c r="P4" s="2"/>
      <c r="Q4" s="2"/>
      <c r="S4" s="178" t="s">
        <v>8</v>
      </c>
      <c r="T4" s="407" t="s">
        <v>280</v>
      </c>
      <c r="U4" s="407"/>
      <c r="V4" s="407"/>
      <c r="AB4" s="267"/>
      <c r="AC4" s="267"/>
      <c r="AD4" s="267"/>
      <c r="AE4" s="372"/>
      <c r="AF4" s="267"/>
      <c r="AG4" s="267"/>
    </row>
    <row r="5" spans="2:58" ht="17.25" customHeight="1">
      <c r="B5" s="417" t="s">
        <v>7</v>
      </c>
      <c r="C5" s="417"/>
      <c r="D5" s="417"/>
      <c r="E5" s="403" t="s">
        <v>175</v>
      </c>
      <c r="F5" s="403"/>
      <c r="G5" s="403"/>
      <c r="H5" s="403"/>
      <c r="I5" s="403"/>
      <c r="J5" s="403"/>
      <c r="K5" s="403"/>
      <c r="L5" s="403"/>
      <c r="M5" s="403"/>
      <c r="N5" s="403"/>
      <c r="O5" s="403"/>
      <c r="P5" s="2"/>
      <c r="Q5" s="2"/>
      <c r="S5" s="178" t="s">
        <v>91</v>
      </c>
      <c r="T5" s="419" t="s">
        <v>281</v>
      </c>
      <c r="U5" s="419"/>
      <c r="V5" s="419"/>
      <c r="AC5" s="60"/>
      <c r="AO5" s="60"/>
      <c r="AR5" s="61"/>
      <c r="AS5" s="61"/>
    </row>
    <row r="6" spans="2:58" ht="17.25" customHeight="1" thickBot="1">
      <c r="B6" s="2"/>
      <c r="C6" s="2"/>
      <c r="D6" s="2"/>
      <c r="E6" s="2"/>
      <c r="F6" s="2"/>
      <c r="G6" s="2"/>
      <c r="H6" s="2"/>
      <c r="I6" s="2"/>
      <c r="J6" s="2"/>
      <c r="K6" s="2"/>
      <c r="L6" s="2"/>
      <c r="M6" s="2"/>
      <c r="N6" s="2"/>
      <c r="O6" s="2"/>
      <c r="P6" s="2"/>
      <c r="Q6" s="2"/>
      <c r="AC6" s="60"/>
      <c r="AO6" s="60"/>
    </row>
    <row r="7" spans="2:58" ht="21.75" customHeight="1" thickBot="1">
      <c r="B7" s="101" t="s">
        <v>13</v>
      </c>
      <c r="C7" s="102" t="s">
        <v>14</v>
      </c>
      <c r="D7" s="351" t="s">
        <v>92</v>
      </c>
      <c r="E7" s="352"/>
      <c r="F7" s="352"/>
      <c r="G7" s="352"/>
      <c r="H7" s="352"/>
      <c r="I7" s="352"/>
      <c r="J7" s="352"/>
      <c r="K7" s="352"/>
      <c r="L7" s="352"/>
      <c r="M7" s="352"/>
      <c r="N7" s="352"/>
      <c r="O7" s="352"/>
      <c r="P7" s="352"/>
      <c r="Q7" s="352"/>
      <c r="R7" s="352"/>
      <c r="S7" s="352"/>
      <c r="T7" s="352"/>
      <c r="U7" s="352"/>
      <c r="V7" s="352"/>
      <c r="W7" s="353"/>
      <c r="AC7" s="60"/>
      <c r="AO7" s="60"/>
    </row>
    <row r="8" spans="2:58" ht="16.5" customHeight="1">
      <c r="B8" s="103"/>
      <c r="C8" s="104"/>
      <c r="D8" s="274" t="s">
        <v>19</v>
      </c>
      <c r="E8" s="284"/>
      <c r="F8" s="284"/>
      <c r="G8" s="284"/>
      <c r="H8" s="284"/>
      <c r="I8" s="284"/>
      <c r="J8" s="284"/>
      <c r="K8" s="284"/>
      <c r="L8" s="284"/>
      <c r="M8" s="277"/>
      <c r="N8" s="354" t="s">
        <v>93</v>
      </c>
      <c r="O8" s="355"/>
      <c r="P8" s="355"/>
      <c r="Q8" s="355"/>
      <c r="R8" s="355"/>
      <c r="S8" s="355"/>
      <c r="T8" s="356"/>
      <c r="U8" s="357" t="s">
        <v>94</v>
      </c>
      <c r="V8" s="281" t="s">
        <v>21</v>
      </c>
      <c r="W8" s="289"/>
      <c r="AC8" s="60"/>
      <c r="AO8" s="60"/>
      <c r="AV8" s="61"/>
      <c r="AW8" s="61"/>
      <c r="AX8" s="61"/>
      <c r="AY8" s="61"/>
      <c r="AZ8" s="61"/>
      <c r="BA8" s="61"/>
      <c r="BB8" s="61"/>
      <c r="BC8" s="61"/>
      <c r="BD8" s="61"/>
      <c r="BE8" s="61"/>
      <c r="BF8" s="61"/>
    </row>
    <row r="9" spans="2:58" ht="16.5" customHeight="1">
      <c r="B9" s="103"/>
      <c r="C9" s="104"/>
      <c r="D9" s="362" t="s">
        <v>25</v>
      </c>
      <c r="E9" s="363"/>
      <c r="F9" s="364" t="s">
        <v>26</v>
      </c>
      <c r="G9" s="207"/>
      <c r="H9" s="180" t="s">
        <v>95</v>
      </c>
      <c r="I9" s="208"/>
      <c r="J9" s="365" t="s">
        <v>27</v>
      </c>
      <c r="K9" s="363" t="s">
        <v>28</v>
      </c>
      <c r="L9" s="364" t="s">
        <v>29</v>
      </c>
      <c r="M9" s="364" t="s">
        <v>96</v>
      </c>
      <c r="N9" s="366" t="s">
        <v>97</v>
      </c>
      <c r="O9" s="367"/>
      <c r="P9" s="367"/>
      <c r="Q9" s="368"/>
      <c r="R9" s="369" t="s">
        <v>98</v>
      </c>
      <c r="S9" s="370"/>
      <c r="T9" s="371"/>
      <c r="U9" s="358"/>
      <c r="V9" s="281"/>
      <c r="W9" s="289"/>
      <c r="AC9" s="60"/>
      <c r="AE9" s="2"/>
      <c r="AF9" s="62"/>
      <c r="AG9" s="2"/>
      <c r="AO9" s="60"/>
      <c r="AV9" s="61"/>
      <c r="AW9" s="61"/>
      <c r="AX9" s="61"/>
      <c r="AY9" s="61"/>
      <c r="AZ9" s="61"/>
      <c r="BA9" s="61"/>
      <c r="BB9" s="61"/>
      <c r="BC9" s="61"/>
      <c r="BD9" s="61"/>
      <c r="BE9" s="61"/>
      <c r="BF9" s="61"/>
    </row>
    <row r="10" spans="2:58" ht="27" customHeight="1">
      <c r="B10" s="105" t="s">
        <v>24</v>
      </c>
      <c r="C10" s="104" t="s">
        <v>13</v>
      </c>
      <c r="D10" s="274"/>
      <c r="E10" s="284"/>
      <c r="F10" s="277"/>
      <c r="G10" s="207" t="s">
        <v>27</v>
      </c>
      <c r="H10" s="180" t="s">
        <v>28</v>
      </c>
      <c r="I10" s="208" t="s">
        <v>29</v>
      </c>
      <c r="J10" s="276"/>
      <c r="K10" s="284"/>
      <c r="L10" s="277"/>
      <c r="M10" s="277"/>
      <c r="N10" s="206" t="s">
        <v>99</v>
      </c>
      <c r="O10" s="206" t="s">
        <v>91</v>
      </c>
      <c r="P10" s="209" t="s">
        <v>100</v>
      </c>
      <c r="Q10" s="209" t="s">
        <v>101</v>
      </c>
      <c r="R10" s="210" t="s">
        <v>100</v>
      </c>
      <c r="S10" s="210" t="s">
        <v>102</v>
      </c>
      <c r="T10" s="209" t="s">
        <v>101</v>
      </c>
      <c r="U10" s="359"/>
      <c r="V10" s="360"/>
      <c r="W10" s="361"/>
      <c r="AB10" s="2"/>
      <c r="AC10" s="20"/>
      <c r="AD10" s="62"/>
      <c r="AE10" s="2"/>
      <c r="AF10" s="2"/>
      <c r="AG10" s="2"/>
      <c r="AM10" s="62"/>
      <c r="AO10" s="20"/>
      <c r="AV10" s="61"/>
      <c r="AW10" s="61"/>
      <c r="AX10" s="61"/>
      <c r="AY10" s="61"/>
      <c r="AZ10" s="61"/>
      <c r="BA10" s="61"/>
      <c r="BB10" s="61"/>
      <c r="BC10" s="61"/>
      <c r="BD10" s="61"/>
      <c r="BE10" s="61"/>
      <c r="BF10" s="61"/>
    </row>
    <row r="11" spans="2:58" ht="15" customHeight="1">
      <c r="B11" s="5">
        <v>1</v>
      </c>
      <c r="C11" s="82" t="s">
        <v>155</v>
      </c>
      <c r="D11" s="211"/>
      <c r="E11" s="110" t="s">
        <v>30</v>
      </c>
      <c r="F11" s="212"/>
      <c r="G11" s="111" t="s">
        <v>31</v>
      </c>
      <c r="H11" s="213"/>
      <c r="I11" s="47" t="s">
        <v>32</v>
      </c>
      <c r="J11" s="111" t="s">
        <v>31</v>
      </c>
      <c r="K11" s="27">
        <f t="shared" ref="K11:K41" si="0">F11-D11-H11</f>
        <v>0</v>
      </c>
      <c r="L11" s="47" t="s">
        <v>32</v>
      </c>
      <c r="M11" s="48">
        <f t="shared" ref="M11:M41" si="1">ROUND(HOUR(K11),0)</f>
        <v>0</v>
      </c>
      <c r="N11" s="68"/>
      <c r="O11" s="68"/>
      <c r="P11" s="55" t="str">
        <f t="shared" ref="P11:P41" si="2">IFERROR(VLOOKUP(N11&amp;O11,時間単価,2,0),"")</f>
        <v/>
      </c>
      <c r="Q11" s="56" t="str">
        <f t="shared" ref="Q11:Q41" si="3">IF(M11=0,"",P11*M11)</f>
        <v/>
      </c>
      <c r="R11" s="214"/>
      <c r="S11" s="214"/>
      <c r="T11" s="56" t="str">
        <f t="shared" ref="T11:T41" si="4">IF(O11="","",IF(R11="",S11,R11*M11))</f>
        <v/>
      </c>
      <c r="U11" s="56" t="str">
        <f t="shared" ref="U11:U41" si="5">IF(M11&lt;=0,"",IF(T11=0,Q11,IF(Q11&lt;=T11,Q11,T11)))</f>
        <v/>
      </c>
      <c r="V11" s="430"/>
      <c r="W11" s="431"/>
      <c r="X11" s="63"/>
      <c r="Y11" s="63"/>
      <c r="AB11" s="2"/>
      <c r="AC11" s="20"/>
      <c r="AD11" s="62"/>
      <c r="AE11" s="2"/>
      <c r="AF11" s="62"/>
      <c r="AG11" s="2"/>
      <c r="AM11" s="62"/>
      <c r="AO11" s="20"/>
    </row>
    <row r="12" spans="2:58" ht="31.25" customHeight="1">
      <c r="B12" s="5">
        <v>2</v>
      </c>
      <c r="C12" s="15" t="str">
        <f t="shared" ref="C12:C41" si="6">IFERROR(VLOOKUP(C11,曜日変換,2,0),"")</f>
        <v>木</v>
      </c>
      <c r="D12" s="211">
        <v>0.41666666666666669</v>
      </c>
      <c r="E12" s="110" t="s">
        <v>30</v>
      </c>
      <c r="F12" s="212">
        <v>0.72986111111111107</v>
      </c>
      <c r="G12" s="111" t="s">
        <v>31</v>
      </c>
      <c r="H12" s="211">
        <v>8.3333333333333329E-2</v>
      </c>
      <c r="I12" s="47" t="s">
        <v>32</v>
      </c>
      <c r="J12" s="111" t="s">
        <v>31</v>
      </c>
      <c r="K12" s="26">
        <f t="shared" si="0"/>
        <v>0.22986111111111107</v>
      </c>
      <c r="L12" s="47" t="s">
        <v>32</v>
      </c>
      <c r="M12" s="48">
        <f t="shared" si="1"/>
        <v>5</v>
      </c>
      <c r="N12" s="68" t="s">
        <v>135</v>
      </c>
      <c r="O12" s="68" t="s">
        <v>164</v>
      </c>
      <c r="P12" s="55">
        <f t="shared" si="2"/>
        <v>7900</v>
      </c>
      <c r="Q12" s="56">
        <f t="shared" si="3"/>
        <v>39500</v>
      </c>
      <c r="R12" s="214"/>
      <c r="S12" s="214">
        <v>100000</v>
      </c>
      <c r="T12" s="56">
        <f t="shared" si="4"/>
        <v>100000</v>
      </c>
      <c r="U12" s="56">
        <f t="shared" si="5"/>
        <v>39500</v>
      </c>
      <c r="V12" s="430" t="s">
        <v>282</v>
      </c>
      <c r="W12" s="431"/>
      <c r="X12" s="183"/>
      <c r="Y12" s="63"/>
      <c r="AB12" s="2"/>
      <c r="AC12" s="20"/>
      <c r="AD12" s="62"/>
      <c r="AE12" s="2"/>
      <c r="AF12" s="2"/>
      <c r="AG12" s="2"/>
      <c r="AM12" s="62"/>
      <c r="AO12" s="20"/>
    </row>
    <row r="13" spans="2:58" ht="31.25" customHeight="1">
      <c r="B13" s="5">
        <v>3</v>
      </c>
      <c r="C13" s="15" t="str">
        <f t="shared" si="6"/>
        <v>金</v>
      </c>
      <c r="D13" s="211">
        <v>0.41666666666666669</v>
      </c>
      <c r="E13" s="110" t="s">
        <v>30</v>
      </c>
      <c r="F13" s="212">
        <v>0.625</v>
      </c>
      <c r="G13" s="111" t="s">
        <v>31</v>
      </c>
      <c r="H13" s="211">
        <v>8.3333333333333329E-2</v>
      </c>
      <c r="I13" s="47" t="s">
        <v>32</v>
      </c>
      <c r="J13" s="111" t="s">
        <v>31</v>
      </c>
      <c r="K13" s="26">
        <f t="shared" si="0"/>
        <v>0.12499999999999999</v>
      </c>
      <c r="L13" s="47" t="s">
        <v>32</v>
      </c>
      <c r="M13" s="48">
        <f t="shared" si="1"/>
        <v>3</v>
      </c>
      <c r="N13" s="68" t="s">
        <v>135</v>
      </c>
      <c r="O13" s="68" t="s">
        <v>164</v>
      </c>
      <c r="P13" s="55">
        <f t="shared" si="2"/>
        <v>7900</v>
      </c>
      <c r="Q13" s="56">
        <f t="shared" si="3"/>
        <v>23700</v>
      </c>
      <c r="R13" s="214">
        <v>6500</v>
      </c>
      <c r="S13" s="214"/>
      <c r="T13" s="56">
        <f t="shared" si="4"/>
        <v>19500</v>
      </c>
      <c r="U13" s="56">
        <f t="shared" si="5"/>
        <v>19500</v>
      </c>
      <c r="V13" s="430" t="s">
        <v>283</v>
      </c>
      <c r="W13" s="431"/>
      <c r="X13" s="63"/>
      <c r="Y13" s="8"/>
      <c r="Z13" s="2"/>
      <c r="AA13" s="64"/>
      <c r="AB13" s="2"/>
      <c r="AC13" s="20"/>
      <c r="AD13" s="62"/>
      <c r="AE13" s="2"/>
      <c r="AF13" s="64"/>
      <c r="AG13" s="2"/>
      <c r="AM13" s="62"/>
      <c r="AO13" s="20"/>
      <c r="AS13" s="61"/>
    </row>
    <row r="14" spans="2:58" ht="31.25" customHeight="1">
      <c r="B14" s="5">
        <v>4</v>
      </c>
      <c r="C14" s="15" t="str">
        <f t="shared" si="6"/>
        <v>土</v>
      </c>
      <c r="D14" s="211">
        <v>0.41666666666666669</v>
      </c>
      <c r="E14" s="110" t="s">
        <v>30</v>
      </c>
      <c r="F14" s="212">
        <v>0.70833333333333337</v>
      </c>
      <c r="G14" s="111" t="s">
        <v>31</v>
      </c>
      <c r="H14" s="211">
        <v>8.3333333333333329E-2</v>
      </c>
      <c r="I14" s="47" t="s">
        <v>32</v>
      </c>
      <c r="J14" s="111" t="s">
        <v>31</v>
      </c>
      <c r="K14" s="26">
        <f t="shared" si="0"/>
        <v>0.20833333333333337</v>
      </c>
      <c r="L14" s="47" t="s">
        <v>32</v>
      </c>
      <c r="M14" s="48">
        <f t="shared" si="1"/>
        <v>5</v>
      </c>
      <c r="N14" s="68" t="s">
        <v>135</v>
      </c>
      <c r="O14" s="68" t="s">
        <v>164</v>
      </c>
      <c r="P14" s="55">
        <f t="shared" si="2"/>
        <v>7900</v>
      </c>
      <c r="Q14" s="56">
        <f t="shared" si="3"/>
        <v>39500</v>
      </c>
      <c r="R14" s="214">
        <v>6500</v>
      </c>
      <c r="S14" s="214"/>
      <c r="T14" s="56">
        <f t="shared" si="4"/>
        <v>32500</v>
      </c>
      <c r="U14" s="56">
        <f t="shared" si="5"/>
        <v>32500</v>
      </c>
      <c r="V14" s="430" t="s">
        <v>284</v>
      </c>
      <c r="W14" s="431"/>
      <c r="X14" s="63"/>
      <c r="Y14" s="8"/>
      <c r="Z14" s="2"/>
      <c r="AA14" s="64"/>
      <c r="AB14" s="2"/>
      <c r="AC14" s="20"/>
      <c r="AD14" s="62"/>
      <c r="AE14" s="2"/>
      <c r="AF14" s="64"/>
      <c r="AG14" s="2"/>
      <c r="AM14" s="62"/>
      <c r="AO14" s="20"/>
      <c r="AS14" s="61"/>
    </row>
    <row r="15" spans="2:58" ht="15" customHeight="1">
      <c r="B15" s="5">
        <v>5</v>
      </c>
      <c r="C15" s="15" t="str">
        <f t="shared" si="6"/>
        <v>日</v>
      </c>
      <c r="D15" s="211"/>
      <c r="E15" s="110" t="s">
        <v>30</v>
      </c>
      <c r="F15" s="212"/>
      <c r="G15" s="111" t="s">
        <v>31</v>
      </c>
      <c r="H15" s="211"/>
      <c r="I15" s="47" t="s">
        <v>32</v>
      </c>
      <c r="J15" s="111" t="s">
        <v>31</v>
      </c>
      <c r="K15" s="26">
        <f t="shared" si="0"/>
        <v>0</v>
      </c>
      <c r="L15" s="47" t="s">
        <v>32</v>
      </c>
      <c r="M15" s="48">
        <f t="shared" si="1"/>
        <v>0</v>
      </c>
      <c r="N15" s="68"/>
      <c r="O15" s="68"/>
      <c r="P15" s="55" t="str">
        <f t="shared" si="2"/>
        <v/>
      </c>
      <c r="Q15" s="56" t="str">
        <f t="shared" si="3"/>
        <v/>
      </c>
      <c r="R15" s="214"/>
      <c r="S15" s="214"/>
      <c r="T15" s="56" t="str">
        <f t="shared" si="4"/>
        <v/>
      </c>
      <c r="U15" s="56" t="str">
        <f t="shared" si="5"/>
        <v/>
      </c>
      <c r="V15" s="430"/>
      <c r="W15" s="431"/>
      <c r="X15" s="63"/>
      <c r="Y15" s="8"/>
      <c r="Z15" s="2"/>
      <c r="AA15" s="64"/>
      <c r="AB15" s="2"/>
      <c r="AC15" s="20"/>
      <c r="AD15" s="62"/>
      <c r="AE15" s="2"/>
      <c r="AF15" s="64"/>
      <c r="AG15" s="2"/>
      <c r="AM15" s="62"/>
      <c r="AO15" s="20"/>
      <c r="AS15" s="61"/>
    </row>
    <row r="16" spans="2:58" ht="15" customHeight="1">
      <c r="B16" s="5">
        <v>6</v>
      </c>
      <c r="C16" s="15" t="str">
        <f t="shared" si="6"/>
        <v>月</v>
      </c>
      <c r="D16" s="211"/>
      <c r="E16" s="110" t="s">
        <v>30</v>
      </c>
      <c r="F16" s="212"/>
      <c r="G16" s="111" t="s">
        <v>31</v>
      </c>
      <c r="H16" s="211"/>
      <c r="I16" s="47" t="s">
        <v>32</v>
      </c>
      <c r="J16" s="111" t="s">
        <v>31</v>
      </c>
      <c r="K16" s="26">
        <f t="shared" si="0"/>
        <v>0</v>
      </c>
      <c r="L16" s="47" t="s">
        <v>32</v>
      </c>
      <c r="M16" s="48">
        <f t="shared" si="1"/>
        <v>0</v>
      </c>
      <c r="N16" s="68"/>
      <c r="O16" s="68"/>
      <c r="P16" s="55" t="str">
        <f t="shared" si="2"/>
        <v/>
      </c>
      <c r="Q16" s="56" t="str">
        <f t="shared" si="3"/>
        <v/>
      </c>
      <c r="R16" s="214"/>
      <c r="S16" s="214"/>
      <c r="T16" s="56" t="str">
        <f t="shared" si="4"/>
        <v/>
      </c>
      <c r="U16" s="56" t="str">
        <f t="shared" si="5"/>
        <v/>
      </c>
      <c r="V16" s="430"/>
      <c r="W16" s="431"/>
      <c r="X16" s="63"/>
      <c r="Y16" s="8"/>
      <c r="Z16" s="2"/>
      <c r="AA16" s="64"/>
      <c r="AB16" s="2"/>
      <c r="AC16" s="8"/>
      <c r="AE16" s="2"/>
      <c r="AF16" s="2"/>
      <c r="AG16" s="64"/>
      <c r="AH16" s="2"/>
      <c r="AO16" s="60"/>
      <c r="AS16" s="61"/>
    </row>
    <row r="17" spans="2:45" ht="15" customHeight="1">
      <c r="B17" s="5">
        <v>7</v>
      </c>
      <c r="C17" s="15" t="str">
        <f t="shared" si="6"/>
        <v>火</v>
      </c>
      <c r="D17" s="211"/>
      <c r="E17" s="110" t="s">
        <v>30</v>
      </c>
      <c r="F17" s="212"/>
      <c r="G17" s="111" t="s">
        <v>31</v>
      </c>
      <c r="H17" s="211"/>
      <c r="I17" s="47" t="s">
        <v>32</v>
      </c>
      <c r="J17" s="111" t="s">
        <v>31</v>
      </c>
      <c r="K17" s="26">
        <f t="shared" si="0"/>
        <v>0</v>
      </c>
      <c r="L17" s="47" t="s">
        <v>32</v>
      </c>
      <c r="M17" s="48">
        <f t="shared" si="1"/>
        <v>0</v>
      </c>
      <c r="N17" s="68"/>
      <c r="O17" s="68"/>
      <c r="P17" s="55" t="str">
        <f t="shared" si="2"/>
        <v/>
      </c>
      <c r="Q17" s="56" t="str">
        <f t="shared" si="3"/>
        <v/>
      </c>
      <c r="R17" s="214"/>
      <c r="S17" s="214"/>
      <c r="T17" s="56" t="str">
        <f t="shared" si="4"/>
        <v/>
      </c>
      <c r="U17" s="56" t="str">
        <f t="shared" si="5"/>
        <v/>
      </c>
      <c r="V17" s="430"/>
      <c r="W17" s="431"/>
      <c r="X17" s="63"/>
      <c r="Y17" s="8"/>
      <c r="Z17" s="2"/>
      <c r="AA17" s="64"/>
      <c r="AB17" s="2"/>
      <c r="AC17" s="8"/>
      <c r="AE17" s="2"/>
      <c r="AF17" s="2"/>
      <c r="AG17" s="64"/>
      <c r="AH17" s="2"/>
      <c r="AO17" s="60"/>
      <c r="AS17" s="61"/>
    </row>
    <row r="18" spans="2:45" ht="15" customHeight="1">
      <c r="B18" s="5">
        <v>8</v>
      </c>
      <c r="C18" s="15" t="str">
        <f t="shared" si="6"/>
        <v>水</v>
      </c>
      <c r="D18" s="211"/>
      <c r="E18" s="110" t="s">
        <v>30</v>
      </c>
      <c r="F18" s="212"/>
      <c r="G18" s="111" t="s">
        <v>31</v>
      </c>
      <c r="H18" s="211"/>
      <c r="I18" s="47" t="s">
        <v>32</v>
      </c>
      <c r="J18" s="111" t="s">
        <v>31</v>
      </c>
      <c r="K18" s="26">
        <f t="shared" si="0"/>
        <v>0</v>
      </c>
      <c r="L18" s="47" t="s">
        <v>32</v>
      </c>
      <c r="M18" s="48">
        <f t="shared" si="1"/>
        <v>0</v>
      </c>
      <c r="N18" s="68"/>
      <c r="O18" s="68"/>
      <c r="P18" s="55" t="str">
        <f t="shared" si="2"/>
        <v/>
      </c>
      <c r="Q18" s="56" t="str">
        <f t="shared" si="3"/>
        <v/>
      </c>
      <c r="R18" s="214"/>
      <c r="S18" s="214"/>
      <c r="T18" s="56" t="str">
        <f t="shared" si="4"/>
        <v/>
      </c>
      <c r="U18" s="56" t="str">
        <f t="shared" si="5"/>
        <v/>
      </c>
      <c r="V18" s="430"/>
      <c r="W18" s="431"/>
      <c r="X18" s="63"/>
      <c r="Y18" s="8"/>
      <c r="Z18" s="2"/>
      <c r="AA18" s="64"/>
      <c r="AD18" s="62"/>
      <c r="AO18" s="60"/>
      <c r="AS18" s="61"/>
    </row>
    <row r="19" spans="2:45" ht="15" customHeight="1">
      <c r="B19" s="5">
        <v>9</v>
      </c>
      <c r="C19" s="15" t="str">
        <f t="shared" si="6"/>
        <v>木</v>
      </c>
      <c r="D19" s="211"/>
      <c r="E19" s="110" t="s">
        <v>30</v>
      </c>
      <c r="F19" s="212"/>
      <c r="G19" s="111" t="s">
        <v>31</v>
      </c>
      <c r="H19" s="211"/>
      <c r="I19" s="47" t="s">
        <v>32</v>
      </c>
      <c r="J19" s="111" t="s">
        <v>31</v>
      </c>
      <c r="K19" s="26">
        <f t="shared" si="0"/>
        <v>0</v>
      </c>
      <c r="L19" s="47" t="s">
        <v>32</v>
      </c>
      <c r="M19" s="48">
        <f t="shared" si="1"/>
        <v>0</v>
      </c>
      <c r="N19" s="68"/>
      <c r="O19" s="68"/>
      <c r="P19" s="55" t="str">
        <f t="shared" si="2"/>
        <v/>
      </c>
      <c r="Q19" s="56" t="str">
        <f t="shared" si="3"/>
        <v/>
      </c>
      <c r="R19" s="214"/>
      <c r="S19" s="214"/>
      <c r="T19" s="56" t="str">
        <f t="shared" si="4"/>
        <v/>
      </c>
      <c r="U19" s="56" t="str">
        <f t="shared" si="5"/>
        <v/>
      </c>
      <c r="V19" s="430"/>
      <c r="W19" s="431"/>
      <c r="X19" s="63"/>
      <c r="Y19" s="8"/>
      <c r="Z19" s="2"/>
      <c r="AA19" s="64"/>
      <c r="AD19" s="2"/>
      <c r="AO19" s="60"/>
      <c r="AS19" s="61"/>
    </row>
    <row r="20" spans="2:45" ht="15" customHeight="1">
      <c r="B20" s="5">
        <v>10</v>
      </c>
      <c r="C20" s="15" t="str">
        <f t="shared" si="6"/>
        <v>金</v>
      </c>
      <c r="D20" s="211"/>
      <c r="E20" s="110" t="s">
        <v>30</v>
      </c>
      <c r="F20" s="212"/>
      <c r="G20" s="111" t="s">
        <v>31</v>
      </c>
      <c r="H20" s="211"/>
      <c r="I20" s="47" t="s">
        <v>32</v>
      </c>
      <c r="J20" s="111" t="s">
        <v>31</v>
      </c>
      <c r="K20" s="26">
        <f t="shared" si="0"/>
        <v>0</v>
      </c>
      <c r="L20" s="47" t="s">
        <v>32</v>
      </c>
      <c r="M20" s="48">
        <f t="shared" si="1"/>
        <v>0</v>
      </c>
      <c r="N20" s="68"/>
      <c r="O20" s="68"/>
      <c r="P20" s="55" t="str">
        <f t="shared" si="2"/>
        <v/>
      </c>
      <c r="Q20" s="56" t="str">
        <f t="shared" si="3"/>
        <v/>
      </c>
      <c r="R20" s="214"/>
      <c r="S20" s="214"/>
      <c r="T20" s="56" t="str">
        <f t="shared" si="4"/>
        <v/>
      </c>
      <c r="U20" s="56" t="str">
        <f t="shared" si="5"/>
        <v/>
      </c>
      <c r="V20" s="430"/>
      <c r="W20" s="431"/>
      <c r="X20" s="63"/>
      <c r="Y20" s="8"/>
      <c r="Z20" s="2"/>
      <c r="AA20" s="64"/>
      <c r="AD20" s="62"/>
      <c r="AM20" s="62"/>
      <c r="AO20" s="60"/>
      <c r="AS20" s="61"/>
    </row>
    <row r="21" spans="2:45" ht="15" customHeight="1">
      <c r="B21" s="5">
        <v>11</v>
      </c>
      <c r="C21" s="15" t="str">
        <f t="shared" si="6"/>
        <v>土</v>
      </c>
      <c r="D21" s="211"/>
      <c r="E21" s="110" t="s">
        <v>30</v>
      </c>
      <c r="F21" s="212"/>
      <c r="G21" s="111" t="s">
        <v>31</v>
      </c>
      <c r="H21" s="211"/>
      <c r="I21" s="47" t="s">
        <v>32</v>
      </c>
      <c r="J21" s="111" t="s">
        <v>31</v>
      </c>
      <c r="K21" s="26">
        <f t="shared" si="0"/>
        <v>0</v>
      </c>
      <c r="L21" s="47" t="s">
        <v>32</v>
      </c>
      <c r="M21" s="48">
        <f t="shared" si="1"/>
        <v>0</v>
      </c>
      <c r="N21" s="68"/>
      <c r="O21" s="68"/>
      <c r="P21" s="55" t="str">
        <f t="shared" si="2"/>
        <v/>
      </c>
      <c r="Q21" s="56" t="str">
        <f t="shared" si="3"/>
        <v/>
      </c>
      <c r="R21" s="214"/>
      <c r="S21" s="214"/>
      <c r="T21" s="56" t="str">
        <f t="shared" si="4"/>
        <v/>
      </c>
      <c r="U21" s="56" t="str">
        <f t="shared" si="5"/>
        <v/>
      </c>
      <c r="V21" s="430"/>
      <c r="W21" s="431"/>
      <c r="Z21" s="2"/>
      <c r="AA21" s="64"/>
      <c r="AD21" s="2"/>
      <c r="AM21" s="2"/>
      <c r="AO21" s="20"/>
      <c r="AS21" s="61"/>
    </row>
    <row r="22" spans="2:45" ht="15" customHeight="1">
      <c r="B22" s="5">
        <v>12</v>
      </c>
      <c r="C22" s="15" t="str">
        <f t="shared" si="6"/>
        <v>日</v>
      </c>
      <c r="D22" s="211"/>
      <c r="E22" s="110" t="s">
        <v>30</v>
      </c>
      <c r="F22" s="212"/>
      <c r="G22" s="111" t="s">
        <v>31</v>
      </c>
      <c r="H22" s="211"/>
      <c r="I22" s="47" t="s">
        <v>32</v>
      </c>
      <c r="J22" s="111" t="s">
        <v>31</v>
      </c>
      <c r="K22" s="26">
        <f t="shared" si="0"/>
        <v>0</v>
      </c>
      <c r="L22" s="47" t="s">
        <v>32</v>
      </c>
      <c r="M22" s="48">
        <f t="shared" si="1"/>
        <v>0</v>
      </c>
      <c r="N22" s="68"/>
      <c r="O22" s="68"/>
      <c r="P22" s="55" t="str">
        <f t="shared" si="2"/>
        <v/>
      </c>
      <c r="Q22" s="56" t="str">
        <f t="shared" si="3"/>
        <v/>
      </c>
      <c r="R22" s="214"/>
      <c r="S22" s="214"/>
      <c r="T22" s="56" t="str">
        <f t="shared" si="4"/>
        <v/>
      </c>
      <c r="U22" s="56" t="str">
        <f t="shared" si="5"/>
        <v/>
      </c>
      <c r="V22" s="430"/>
      <c r="W22" s="431"/>
      <c r="Z22" s="2"/>
      <c r="AA22" s="64"/>
      <c r="AD22" s="64"/>
      <c r="AM22" s="62"/>
      <c r="AO22" s="20"/>
    </row>
    <row r="23" spans="2:45" ht="15" customHeight="1">
      <c r="B23" s="5">
        <v>13</v>
      </c>
      <c r="C23" s="15" t="str">
        <f t="shared" si="6"/>
        <v>月</v>
      </c>
      <c r="D23" s="211"/>
      <c r="E23" s="110" t="s">
        <v>30</v>
      </c>
      <c r="F23" s="212"/>
      <c r="G23" s="111" t="s">
        <v>31</v>
      </c>
      <c r="H23" s="211"/>
      <c r="I23" s="47" t="s">
        <v>32</v>
      </c>
      <c r="J23" s="111" t="s">
        <v>31</v>
      </c>
      <c r="K23" s="26">
        <f t="shared" si="0"/>
        <v>0</v>
      </c>
      <c r="L23" s="47" t="s">
        <v>32</v>
      </c>
      <c r="M23" s="48">
        <f t="shared" si="1"/>
        <v>0</v>
      </c>
      <c r="N23" s="68"/>
      <c r="O23" s="68"/>
      <c r="P23" s="55" t="str">
        <f t="shared" si="2"/>
        <v/>
      </c>
      <c r="Q23" s="56" t="str">
        <f t="shared" si="3"/>
        <v/>
      </c>
      <c r="R23" s="214"/>
      <c r="S23" s="214"/>
      <c r="T23" s="56" t="str">
        <f t="shared" si="4"/>
        <v/>
      </c>
      <c r="U23" s="56" t="str">
        <f t="shared" si="5"/>
        <v/>
      </c>
      <c r="V23" s="430"/>
      <c r="W23" s="431"/>
      <c r="AD23" s="64"/>
      <c r="AM23" s="2"/>
      <c r="AO23" s="20"/>
    </row>
    <row r="24" spans="2:45" ht="15" customHeight="1">
      <c r="B24" s="5">
        <v>14</v>
      </c>
      <c r="C24" s="15" t="str">
        <f t="shared" si="6"/>
        <v>火</v>
      </c>
      <c r="D24" s="211"/>
      <c r="E24" s="110" t="s">
        <v>30</v>
      </c>
      <c r="F24" s="212"/>
      <c r="G24" s="111" t="s">
        <v>31</v>
      </c>
      <c r="H24" s="211"/>
      <c r="I24" s="47" t="s">
        <v>32</v>
      </c>
      <c r="J24" s="111" t="s">
        <v>31</v>
      </c>
      <c r="K24" s="26">
        <f t="shared" si="0"/>
        <v>0</v>
      </c>
      <c r="L24" s="47" t="s">
        <v>32</v>
      </c>
      <c r="M24" s="48">
        <f t="shared" si="1"/>
        <v>0</v>
      </c>
      <c r="N24" s="68"/>
      <c r="O24" s="68"/>
      <c r="P24" s="55" t="str">
        <f t="shared" si="2"/>
        <v/>
      </c>
      <c r="Q24" s="56" t="str">
        <f t="shared" si="3"/>
        <v/>
      </c>
      <c r="R24" s="214"/>
      <c r="S24" s="214"/>
      <c r="T24" s="56" t="str">
        <f t="shared" si="4"/>
        <v/>
      </c>
      <c r="U24" s="56" t="str">
        <f t="shared" si="5"/>
        <v/>
      </c>
      <c r="V24" s="430"/>
      <c r="W24" s="431"/>
      <c r="AD24" s="64"/>
      <c r="AM24" s="64"/>
      <c r="AO24" s="20"/>
    </row>
    <row r="25" spans="2:45" ht="15" customHeight="1">
      <c r="B25" s="5">
        <v>15</v>
      </c>
      <c r="C25" s="15" t="str">
        <f t="shared" si="6"/>
        <v>水</v>
      </c>
      <c r="D25" s="211"/>
      <c r="E25" s="110" t="s">
        <v>30</v>
      </c>
      <c r="F25" s="212"/>
      <c r="G25" s="111" t="s">
        <v>31</v>
      </c>
      <c r="H25" s="211"/>
      <c r="I25" s="47" t="s">
        <v>32</v>
      </c>
      <c r="J25" s="111" t="s">
        <v>31</v>
      </c>
      <c r="K25" s="26">
        <f t="shared" si="0"/>
        <v>0</v>
      </c>
      <c r="L25" s="47" t="s">
        <v>32</v>
      </c>
      <c r="M25" s="48">
        <f t="shared" si="1"/>
        <v>0</v>
      </c>
      <c r="N25" s="68"/>
      <c r="O25" s="68"/>
      <c r="P25" s="55" t="str">
        <f t="shared" si="2"/>
        <v/>
      </c>
      <c r="Q25" s="56" t="str">
        <f t="shared" si="3"/>
        <v/>
      </c>
      <c r="R25" s="214"/>
      <c r="S25" s="214"/>
      <c r="T25" s="56" t="str">
        <f t="shared" si="4"/>
        <v/>
      </c>
      <c r="U25" s="56" t="str">
        <f t="shared" si="5"/>
        <v/>
      </c>
      <c r="V25" s="430"/>
      <c r="W25" s="431"/>
      <c r="AM25" s="64"/>
      <c r="AO25" s="20"/>
    </row>
    <row r="26" spans="2:45" ht="15" customHeight="1">
      <c r="B26" s="5">
        <v>16</v>
      </c>
      <c r="C26" s="15" t="str">
        <f t="shared" si="6"/>
        <v>木</v>
      </c>
      <c r="D26" s="211"/>
      <c r="E26" s="110" t="s">
        <v>30</v>
      </c>
      <c r="F26" s="212"/>
      <c r="G26" s="111" t="s">
        <v>31</v>
      </c>
      <c r="H26" s="211"/>
      <c r="I26" s="47" t="s">
        <v>32</v>
      </c>
      <c r="J26" s="111" t="s">
        <v>31</v>
      </c>
      <c r="K26" s="26">
        <f t="shared" si="0"/>
        <v>0</v>
      </c>
      <c r="L26" s="47" t="s">
        <v>32</v>
      </c>
      <c r="M26" s="48">
        <f t="shared" si="1"/>
        <v>0</v>
      </c>
      <c r="N26" s="68"/>
      <c r="O26" s="68"/>
      <c r="P26" s="55" t="str">
        <f t="shared" si="2"/>
        <v/>
      </c>
      <c r="Q26" s="56" t="str">
        <f t="shared" si="3"/>
        <v/>
      </c>
      <c r="R26" s="214"/>
      <c r="S26" s="214"/>
      <c r="T26" s="56" t="str">
        <f t="shared" si="4"/>
        <v/>
      </c>
      <c r="U26" s="56" t="str">
        <f t="shared" si="5"/>
        <v/>
      </c>
      <c r="V26" s="430"/>
      <c r="W26" s="431"/>
      <c r="X26" s="183"/>
      <c r="AM26" s="64"/>
      <c r="AO26" s="20"/>
    </row>
    <row r="27" spans="2:45" ht="15" customHeight="1">
      <c r="B27" s="5">
        <v>17</v>
      </c>
      <c r="C27" s="15" t="str">
        <f t="shared" si="6"/>
        <v>金</v>
      </c>
      <c r="D27" s="211"/>
      <c r="E27" s="110" t="s">
        <v>30</v>
      </c>
      <c r="F27" s="212"/>
      <c r="G27" s="111" t="s">
        <v>31</v>
      </c>
      <c r="H27" s="211"/>
      <c r="I27" s="47" t="s">
        <v>32</v>
      </c>
      <c r="J27" s="111" t="s">
        <v>31</v>
      </c>
      <c r="K27" s="26">
        <f t="shared" si="0"/>
        <v>0</v>
      </c>
      <c r="L27" s="47" t="s">
        <v>32</v>
      </c>
      <c r="M27" s="48">
        <f t="shared" si="1"/>
        <v>0</v>
      </c>
      <c r="N27" s="68"/>
      <c r="O27" s="68"/>
      <c r="P27" s="55" t="str">
        <f t="shared" si="2"/>
        <v/>
      </c>
      <c r="Q27" s="56" t="str">
        <f t="shared" si="3"/>
        <v/>
      </c>
      <c r="R27" s="214"/>
      <c r="S27" s="214"/>
      <c r="T27" s="56" t="str">
        <f t="shared" si="4"/>
        <v/>
      </c>
      <c r="U27" s="56" t="str">
        <f t="shared" si="5"/>
        <v/>
      </c>
      <c r="V27" s="430"/>
      <c r="W27" s="431"/>
      <c r="AD27" s="2"/>
      <c r="AO27" s="60"/>
    </row>
    <row r="28" spans="2:45" ht="15" customHeight="1">
      <c r="B28" s="5">
        <v>18</v>
      </c>
      <c r="C28" s="15" t="str">
        <f t="shared" si="6"/>
        <v>土</v>
      </c>
      <c r="D28" s="211"/>
      <c r="E28" s="110" t="s">
        <v>30</v>
      </c>
      <c r="F28" s="212"/>
      <c r="G28" s="111" t="s">
        <v>31</v>
      </c>
      <c r="H28" s="211"/>
      <c r="I28" s="47" t="s">
        <v>32</v>
      </c>
      <c r="J28" s="111" t="s">
        <v>31</v>
      </c>
      <c r="K28" s="26">
        <f t="shared" si="0"/>
        <v>0</v>
      </c>
      <c r="L28" s="47" t="s">
        <v>32</v>
      </c>
      <c r="M28" s="48">
        <f t="shared" si="1"/>
        <v>0</v>
      </c>
      <c r="N28" s="68"/>
      <c r="O28" s="68"/>
      <c r="P28" s="55" t="str">
        <f t="shared" si="2"/>
        <v/>
      </c>
      <c r="Q28" s="56" t="str">
        <f t="shared" si="3"/>
        <v/>
      </c>
      <c r="R28" s="214"/>
      <c r="S28" s="214"/>
      <c r="T28" s="56" t="str">
        <f t="shared" si="4"/>
        <v/>
      </c>
      <c r="U28" s="56" t="str">
        <f t="shared" si="5"/>
        <v/>
      </c>
      <c r="V28" s="430"/>
      <c r="W28" s="431"/>
      <c r="X28" s="183"/>
      <c r="AD28" s="2"/>
      <c r="AO28" s="60"/>
    </row>
    <row r="29" spans="2:45" ht="15" customHeight="1">
      <c r="B29" s="5">
        <v>19</v>
      </c>
      <c r="C29" s="15" t="str">
        <f t="shared" si="6"/>
        <v>日</v>
      </c>
      <c r="D29" s="211"/>
      <c r="E29" s="110" t="s">
        <v>30</v>
      </c>
      <c r="F29" s="212"/>
      <c r="G29" s="111" t="s">
        <v>31</v>
      </c>
      <c r="H29" s="211"/>
      <c r="I29" s="47" t="s">
        <v>32</v>
      </c>
      <c r="J29" s="111" t="s">
        <v>31</v>
      </c>
      <c r="K29" s="26">
        <f t="shared" si="0"/>
        <v>0</v>
      </c>
      <c r="L29" s="47" t="s">
        <v>32</v>
      </c>
      <c r="M29" s="48">
        <f t="shared" si="1"/>
        <v>0</v>
      </c>
      <c r="N29" s="68"/>
      <c r="O29" s="68"/>
      <c r="P29" s="55" t="str">
        <f t="shared" si="2"/>
        <v/>
      </c>
      <c r="Q29" s="56" t="str">
        <f t="shared" si="3"/>
        <v/>
      </c>
      <c r="R29" s="214"/>
      <c r="S29" s="214"/>
      <c r="T29" s="56" t="str">
        <f t="shared" si="4"/>
        <v/>
      </c>
      <c r="U29" s="56" t="str">
        <f t="shared" si="5"/>
        <v/>
      </c>
      <c r="V29" s="430"/>
      <c r="W29" s="431"/>
      <c r="AD29" s="2"/>
      <c r="AO29" s="60"/>
    </row>
    <row r="30" spans="2:45" ht="15" customHeight="1">
      <c r="B30" s="5">
        <v>20</v>
      </c>
      <c r="C30" s="15" t="str">
        <f t="shared" si="6"/>
        <v>月</v>
      </c>
      <c r="D30" s="211"/>
      <c r="E30" s="110" t="s">
        <v>30</v>
      </c>
      <c r="F30" s="212"/>
      <c r="G30" s="111" t="s">
        <v>31</v>
      </c>
      <c r="H30" s="211"/>
      <c r="I30" s="47" t="s">
        <v>32</v>
      </c>
      <c r="J30" s="111" t="s">
        <v>31</v>
      </c>
      <c r="K30" s="26">
        <f t="shared" si="0"/>
        <v>0</v>
      </c>
      <c r="L30" s="47" t="s">
        <v>32</v>
      </c>
      <c r="M30" s="48">
        <f t="shared" si="1"/>
        <v>0</v>
      </c>
      <c r="N30" s="68"/>
      <c r="O30" s="68"/>
      <c r="P30" s="55" t="str">
        <f t="shared" si="2"/>
        <v/>
      </c>
      <c r="Q30" s="56" t="str">
        <f t="shared" si="3"/>
        <v/>
      </c>
      <c r="R30" s="214"/>
      <c r="S30" s="214"/>
      <c r="T30" s="56" t="str">
        <f t="shared" si="4"/>
        <v/>
      </c>
      <c r="U30" s="56" t="str">
        <f t="shared" si="5"/>
        <v/>
      </c>
      <c r="V30" s="430"/>
      <c r="W30" s="431"/>
      <c r="AD30" s="2"/>
      <c r="AO30" s="60"/>
    </row>
    <row r="31" spans="2:45" ht="15" customHeight="1">
      <c r="B31" s="5">
        <v>21</v>
      </c>
      <c r="C31" s="15" t="str">
        <f t="shared" si="6"/>
        <v>火</v>
      </c>
      <c r="D31" s="211"/>
      <c r="E31" s="110" t="s">
        <v>30</v>
      </c>
      <c r="F31" s="212"/>
      <c r="G31" s="111" t="s">
        <v>31</v>
      </c>
      <c r="H31" s="211"/>
      <c r="I31" s="47" t="s">
        <v>32</v>
      </c>
      <c r="J31" s="111" t="s">
        <v>31</v>
      </c>
      <c r="K31" s="26">
        <f t="shared" si="0"/>
        <v>0</v>
      </c>
      <c r="L31" s="47" t="s">
        <v>32</v>
      </c>
      <c r="M31" s="48">
        <f t="shared" si="1"/>
        <v>0</v>
      </c>
      <c r="N31" s="68"/>
      <c r="O31" s="68"/>
      <c r="P31" s="55" t="str">
        <f t="shared" si="2"/>
        <v/>
      </c>
      <c r="Q31" s="56" t="str">
        <f t="shared" si="3"/>
        <v/>
      </c>
      <c r="R31" s="214"/>
      <c r="S31" s="214"/>
      <c r="T31" s="56" t="str">
        <f t="shared" si="4"/>
        <v/>
      </c>
      <c r="U31" s="56" t="str">
        <f t="shared" si="5"/>
        <v/>
      </c>
      <c r="V31" s="430"/>
      <c r="W31" s="431"/>
      <c r="AD31" s="2"/>
      <c r="AO31" s="60"/>
    </row>
    <row r="32" spans="2:45" ht="15" customHeight="1">
      <c r="B32" s="5">
        <v>22</v>
      </c>
      <c r="C32" s="15" t="str">
        <f t="shared" si="6"/>
        <v>水</v>
      </c>
      <c r="D32" s="211"/>
      <c r="E32" s="110" t="s">
        <v>30</v>
      </c>
      <c r="F32" s="212"/>
      <c r="G32" s="111" t="s">
        <v>31</v>
      </c>
      <c r="H32" s="211"/>
      <c r="I32" s="47" t="s">
        <v>32</v>
      </c>
      <c r="J32" s="111" t="s">
        <v>31</v>
      </c>
      <c r="K32" s="26">
        <f t="shared" si="0"/>
        <v>0</v>
      </c>
      <c r="L32" s="47" t="s">
        <v>32</v>
      </c>
      <c r="M32" s="48">
        <f t="shared" si="1"/>
        <v>0</v>
      </c>
      <c r="N32" s="68"/>
      <c r="O32" s="68"/>
      <c r="P32" s="55" t="str">
        <f t="shared" si="2"/>
        <v/>
      </c>
      <c r="Q32" s="56" t="str">
        <f t="shared" si="3"/>
        <v/>
      </c>
      <c r="R32" s="214"/>
      <c r="S32" s="214"/>
      <c r="T32" s="56" t="str">
        <f t="shared" si="4"/>
        <v/>
      </c>
      <c r="U32" s="56" t="str">
        <f t="shared" si="5"/>
        <v/>
      </c>
      <c r="V32" s="430"/>
      <c r="W32" s="431"/>
      <c r="AD32" s="2"/>
      <c r="AM32" s="2"/>
      <c r="AO32" s="20"/>
    </row>
    <row r="33" spans="2:41" ht="34.25" customHeight="1">
      <c r="B33" s="5">
        <v>23</v>
      </c>
      <c r="C33" s="15" t="str">
        <f t="shared" si="6"/>
        <v>木</v>
      </c>
      <c r="D33" s="211">
        <v>0.70833333333333337</v>
      </c>
      <c r="E33" s="110" t="s">
        <v>30</v>
      </c>
      <c r="F33" s="215">
        <v>1.0416666666666667</v>
      </c>
      <c r="G33" s="111" t="s">
        <v>31</v>
      </c>
      <c r="H33" s="211"/>
      <c r="I33" s="47" t="s">
        <v>32</v>
      </c>
      <c r="J33" s="111" t="s">
        <v>31</v>
      </c>
      <c r="K33" s="26">
        <v>0.33333333333333337</v>
      </c>
      <c r="L33" s="47" t="s">
        <v>32</v>
      </c>
      <c r="M33" s="48">
        <v>8</v>
      </c>
      <c r="N33" s="68" t="s">
        <v>135</v>
      </c>
      <c r="O33" s="68" t="s">
        <v>164</v>
      </c>
      <c r="P33" s="55">
        <f t="shared" si="2"/>
        <v>7900</v>
      </c>
      <c r="Q33" s="56">
        <f t="shared" si="3"/>
        <v>63200</v>
      </c>
      <c r="R33" s="214">
        <v>7000</v>
      </c>
      <c r="S33" s="214"/>
      <c r="T33" s="56">
        <f t="shared" si="4"/>
        <v>56000</v>
      </c>
      <c r="U33" s="56">
        <f t="shared" si="5"/>
        <v>56000</v>
      </c>
      <c r="V33" s="430" t="s">
        <v>285</v>
      </c>
      <c r="W33" s="431"/>
      <c r="X33" s="100"/>
      <c r="AM33" s="2"/>
      <c r="AO33" s="20"/>
    </row>
    <row r="34" spans="2:41" ht="15" customHeight="1">
      <c r="B34" s="5">
        <v>24</v>
      </c>
      <c r="C34" s="15" t="str">
        <f t="shared" si="6"/>
        <v>金</v>
      </c>
      <c r="D34" s="211"/>
      <c r="E34" s="110" t="s">
        <v>30</v>
      </c>
      <c r="F34" s="212"/>
      <c r="G34" s="111" t="s">
        <v>31</v>
      </c>
      <c r="H34" s="211"/>
      <c r="I34" s="47" t="s">
        <v>32</v>
      </c>
      <c r="J34" s="111" t="s">
        <v>31</v>
      </c>
      <c r="K34" s="26">
        <f t="shared" si="0"/>
        <v>0</v>
      </c>
      <c r="L34" s="47" t="s">
        <v>32</v>
      </c>
      <c r="M34" s="48">
        <f t="shared" si="1"/>
        <v>0</v>
      </c>
      <c r="N34" s="68"/>
      <c r="O34" s="68"/>
      <c r="P34" s="55" t="str">
        <f t="shared" si="2"/>
        <v/>
      </c>
      <c r="Q34" s="56" t="str">
        <f t="shared" si="3"/>
        <v/>
      </c>
      <c r="R34" s="214"/>
      <c r="S34" s="214"/>
      <c r="T34" s="56" t="str">
        <f t="shared" si="4"/>
        <v/>
      </c>
      <c r="U34" s="56" t="str">
        <f t="shared" si="5"/>
        <v/>
      </c>
      <c r="V34" s="430"/>
      <c r="W34" s="431"/>
      <c r="X34" s="100"/>
      <c r="AM34" s="2"/>
      <c r="AO34" s="20"/>
    </row>
    <row r="35" spans="2:41" ht="15" customHeight="1">
      <c r="B35" s="5">
        <v>25</v>
      </c>
      <c r="C35" s="15" t="str">
        <f t="shared" si="6"/>
        <v>土</v>
      </c>
      <c r="D35" s="211"/>
      <c r="E35" s="110" t="s">
        <v>30</v>
      </c>
      <c r="F35" s="212"/>
      <c r="G35" s="111" t="s">
        <v>31</v>
      </c>
      <c r="H35" s="211"/>
      <c r="I35" s="47" t="s">
        <v>32</v>
      </c>
      <c r="J35" s="111" t="s">
        <v>31</v>
      </c>
      <c r="K35" s="26">
        <f t="shared" si="0"/>
        <v>0</v>
      </c>
      <c r="L35" s="47" t="s">
        <v>32</v>
      </c>
      <c r="M35" s="48">
        <f t="shared" si="1"/>
        <v>0</v>
      </c>
      <c r="N35" s="68"/>
      <c r="O35" s="68"/>
      <c r="P35" s="55" t="str">
        <f t="shared" si="2"/>
        <v/>
      </c>
      <c r="Q35" s="56" t="str">
        <f t="shared" si="3"/>
        <v/>
      </c>
      <c r="R35" s="214"/>
      <c r="S35" s="214"/>
      <c r="T35" s="56" t="str">
        <f t="shared" si="4"/>
        <v/>
      </c>
      <c r="U35" s="56" t="str">
        <f t="shared" si="5"/>
        <v/>
      </c>
      <c r="V35" s="430"/>
      <c r="W35" s="431"/>
      <c r="X35" s="100"/>
      <c r="AM35" s="2"/>
      <c r="AO35" s="20"/>
    </row>
    <row r="36" spans="2:41" ht="15" customHeight="1">
      <c r="B36" s="5">
        <v>26</v>
      </c>
      <c r="C36" s="15" t="str">
        <f t="shared" si="6"/>
        <v>日</v>
      </c>
      <c r="D36" s="211"/>
      <c r="E36" s="110" t="s">
        <v>30</v>
      </c>
      <c r="F36" s="212"/>
      <c r="G36" s="111" t="s">
        <v>31</v>
      </c>
      <c r="H36" s="211"/>
      <c r="I36" s="47" t="s">
        <v>32</v>
      </c>
      <c r="J36" s="111" t="s">
        <v>31</v>
      </c>
      <c r="K36" s="26">
        <f t="shared" si="0"/>
        <v>0</v>
      </c>
      <c r="L36" s="47" t="s">
        <v>32</v>
      </c>
      <c r="M36" s="48">
        <f t="shared" si="1"/>
        <v>0</v>
      </c>
      <c r="N36" s="68"/>
      <c r="O36" s="68"/>
      <c r="P36" s="55" t="str">
        <f t="shared" si="2"/>
        <v/>
      </c>
      <c r="Q36" s="56" t="str">
        <f t="shared" si="3"/>
        <v/>
      </c>
      <c r="R36" s="214"/>
      <c r="S36" s="214"/>
      <c r="T36" s="56" t="str">
        <f t="shared" si="4"/>
        <v/>
      </c>
      <c r="U36" s="56" t="str">
        <f t="shared" si="5"/>
        <v/>
      </c>
      <c r="V36" s="430"/>
      <c r="W36" s="431"/>
      <c r="X36" s="100"/>
      <c r="AM36" s="2"/>
      <c r="AO36" s="20"/>
    </row>
    <row r="37" spans="2:41" ht="15" customHeight="1">
      <c r="B37" s="5">
        <v>27</v>
      </c>
      <c r="C37" s="15" t="str">
        <f t="shared" si="6"/>
        <v>月</v>
      </c>
      <c r="D37" s="211"/>
      <c r="E37" s="110" t="s">
        <v>30</v>
      </c>
      <c r="F37" s="212"/>
      <c r="G37" s="111" t="s">
        <v>31</v>
      </c>
      <c r="H37" s="211"/>
      <c r="I37" s="47" t="s">
        <v>32</v>
      </c>
      <c r="J37" s="111" t="s">
        <v>31</v>
      </c>
      <c r="K37" s="26">
        <f t="shared" si="0"/>
        <v>0</v>
      </c>
      <c r="L37" s="47" t="s">
        <v>32</v>
      </c>
      <c r="M37" s="48">
        <f t="shared" si="1"/>
        <v>0</v>
      </c>
      <c r="N37" s="68"/>
      <c r="O37" s="68"/>
      <c r="P37" s="55" t="str">
        <f t="shared" si="2"/>
        <v/>
      </c>
      <c r="Q37" s="56" t="str">
        <f t="shared" si="3"/>
        <v/>
      </c>
      <c r="R37" s="214"/>
      <c r="S37" s="214"/>
      <c r="T37" s="56" t="str">
        <f t="shared" si="4"/>
        <v/>
      </c>
      <c r="U37" s="56" t="str">
        <f t="shared" si="5"/>
        <v/>
      </c>
      <c r="V37" s="430"/>
      <c r="W37" s="431"/>
      <c r="X37" s="100"/>
      <c r="AM37" s="2"/>
      <c r="AO37" s="20"/>
    </row>
    <row r="38" spans="2:41" ht="15" customHeight="1">
      <c r="B38" s="5">
        <v>28</v>
      </c>
      <c r="C38" s="15" t="str">
        <f t="shared" si="6"/>
        <v>火</v>
      </c>
      <c r="D38" s="211"/>
      <c r="E38" s="110" t="s">
        <v>30</v>
      </c>
      <c r="F38" s="212"/>
      <c r="G38" s="111" t="s">
        <v>31</v>
      </c>
      <c r="H38" s="211"/>
      <c r="I38" s="47" t="s">
        <v>32</v>
      </c>
      <c r="J38" s="111" t="s">
        <v>31</v>
      </c>
      <c r="K38" s="26">
        <f t="shared" si="0"/>
        <v>0</v>
      </c>
      <c r="L38" s="47" t="s">
        <v>32</v>
      </c>
      <c r="M38" s="48">
        <f t="shared" si="1"/>
        <v>0</v>
      </c>
      <c r="N38" s="68"/>
      <c r="O38" s="68"/>
      <c r="P38" s="55" t="str">
        <f t="shared" si="2"/>
        <v/>
      </c>
      <c r="Q38" s="56" t="str">
        <f t="shared" si="3"/>
        <v/>
      </c>
      <c r="R38" s="214"/>
      <c r="S38" s="214"/>
      <c r="T38" s="56" t="str">
        <f t="shared" si="4"/>
        <v/>
      </c>
      <c r="U38" s="56" t="str">
        <f t="shared" si="5"/>
        <v/>
      </c>
      <c r="V38" s="430"/>
      <c r="W38" s="431"/>
      <c r="X38" s="100"/>
    </row>
    <row r="39" spans="2:41" ht="15" customHeight="1">
      <c r="B39" s="5">
        <v>29</v>
      </c>
      <c r="C39" s="15" t="str">
        <f t="shared" si="6"/>
        <v>水</v>
      </c>
      <c r="D39" s="211"/>
      <c r="E39" s="110" t="s">
        <v>30</v>
      </c>
      <c r="F39" s="212"/>
      <c r="G39" s="111" t="s">
        <v>31</v>
      </c>
      <c r="H39" s="211"/>
      <c r="I39" s="47" t="s">
        <v>32</v>
      </c>
      <c r="J39" s="111" t="s">
        <v>31</v>
      </c>
      <c r="K39" s="26">
        <f t="shared" si="0"/>
        <v>0</v>
      </c>
      <c r="L39" s="47" t="s">
        <v>32</v>
      </c>
      <c r="M39" s="48">
        <f t="shared" si="1"/>
        <v>0</v>
      </c>
      <c r="N39" s="68"/>
      <c r="O39" s="68"/>
      <c r="P39" s="55" t="str">
        <f t="shared" si="2"/>
        <v/>
      </c>
      <c r="Q39" s="56" t="str">
        <f t="shared" si="3"/>
        <v/>
      </c>
      <c r="R39" s="214"/>
      <c r="S39" s="214"/>
      <c r="T39" s="56" t="str">
        <f t="shared" si="4"/>
        <v/>
      </c>
      <c r="U39" s="56" t="str">
        <f t="shared" si="5"/>
        <v/>
      </c>
      <c r="V39" s="430"/>
      <c r="W39" s="431"/>
      <c r="X39" s="100"/>
    </row>
    <row r="40" spans="2:41" ht="15" customHeight="1">
      <c r="B40" s="5">
        <v>30</v>
      </c>
      <c r="C40" s="15" t="str">
        <f t="shared" si="6"/>
        <v>木</v>
      </c>
      <c r="D40" s="211"/>
      <c r="E40" s="110" t="s">
        <v>30</v>
      </c>
      <c r="F40" s="212"/>
      <c r="G40" s="111" t="s">
        <v>31</v>
      </c>
      <c r="H40" s="211"/>
      <c r="I40" s="47" t="s">
        <v>32</v>
      </c>
      <c r="J40" s="111" t="s">
        <v>31</v>
      </c>
      <c r="K40" s="26">
        <f t="shared" si="0"/>
        <v>0</v>
      </c>
      <c r="L40" s="47" t="s">
        <v>32</v>
      </c>
      <c r="M40" s="48">
        <f t="shared" si="1"/>
        <v>0</v>
      </c>
      <c r="N40" s="68"/>
      <c r="O40" s="216"/>
      <c r="P40" s="55" t="str">
        <f t="shared" si="2"/>
        <v/>
      </c>
      <c r="Q40" s="56" t="str">
        <f t="shared" si="3"/>
        <v/>
      </c>
      <c r="R40" s="214"/>
      <c r="S40" s="214"/>
      <c r="T40" s="56" t="str">
        <f t="shared" si="4"/>
        <v/>
      </c>
      <c r="U40" s="56" t="str">
        <f t="shared" si="5"/>
        <v/>
      </c>
      <c r="V40" s="430"/>
      <c r="W40" s="431"/>
      <c r="X40" s="100"/>
    </row>
    <row r="41" spans="2:41" ht="15" customHeight="1" thickBot="1">
      <c r="B41" s="5">
        <v>31</v>
      </c>
      <c r="C41" s="15" t="str">
        <f t="shared" si="6"/>
        <v>金</v>
      </c>
      <c r="D41" s="217"/>
      <c r="E41" s="113" t="s">
        <v>30</v>
      </c>
      <c r="F41" s="218"/>
      <c r="G41" s="114" t="s">
        <v>31</v>
      </c>
      <c r="H41" s="217"/>
      <c r="I41" s="50" t="s">
        <v>32</v>
      </c>
      <c r="J41" s="114" t="s">
        <v>31</v>
      </c>
      <c r="K41" s="49">
        <f t="shared" si="0"/>
        <v>0</v>
      </c>
      <c r="L41" s="50" t="s">
        <v>32</v>
      </c>
      <c r="M41" s="51">
        <f t="shared" si="1"/>
        <v>0</v>
      </c>
      <c r="N41" s="219"/>
      <c r="O41" s="219"/>
      <c r="P41" s="57" t="str">
        <f t="shared" si="2"/>
        <v/>
      </c>
      <c r="Q41" s="58" t="str">
        <f t="shared" si="3"/>
        <v/>
      </c>
      <c r="R41" s="220"/>
      <c r="S41" s="220"/>
      <c r="T41" s="58" t="str">
        <f t="shared" si="4"/>
        <v/>
      </c>
      <c r="U41" s="58" t="str">
        <f t="shared" si="5"/>
        <v/>
      </c>
      <c r="V41" s="432"/>
      <c r="W41" s="433"/>
      <c r="X41" s="100"/>
    </row>
    <row r="42" spans="2:41" ht="15" customHeight="1" thickTop="1" thickBot="1">
      <c r="B42" s="115"/>
      <c r="C42" s="116"/>
      <c r="D42" s="221" t="s">
        <v>43</v>
      </c>
      <c r="E42" s="79"/>
      <c r="F42" s="79"/>
      <c r="G42" s="79"/>
      <c r="H42" s="79"/>
      <c r="I42" s="222"/>
      <c r="J42" s="117" t="s">
        <v>31</v>
      </c>
      <c r="K42" s="52">
        <f>SUM(K11:K41)</f>
        <v>0.89652777777777781</v>
      </c>
      <c r="L42" s="53" t="s">
        <v>32</v>
      </c>
      <c r="M42" s="54">
        <f>SUM(M11:M41)</f>
        <v>21</v>
      </c>
      <c r="N42" s="54"/>
      <c r="O42" s="54"/>
      <c r="P42" s="223"/>
      <c r="Q42" s="59"/>
      <c r="R42" s="53"/>
      <c r="S42" s="53"/>
      <c r="T42" s="59"/>
      <c r="U42" s="59">
        <f>SUM(U11:U41)</f>
        <v>147500</v>
      </c>
      <c r="V42" s="337"/>
      <c r="W42" s="338"/>
      <c r="X42" s="100"/>
    </row>
    <row r="43" spans="2:41" ht="15" customHeight="1" thickBot="1">
      <c r="B43" s="2"/>
      <c r="C43" s="2"/>
      <c r="D43" s="2"/>
      <c r="E43" s="2"/>
    </row>
    <row r="44" spans="2:41" ht="15" customHeight="1" thickBot="1">
      <c r="B44" s="186" t="s">
        <v>103</v>
      </c>
      <c r="C44" s="187"/>
      <c r="D44" s="135"/>
      <c r="E44" s="188"/>
      <c r="F44" s="65">
        <f>M42</f>
        <v>21</v>
      </c>
      <c r="G44" s="188" t="s">
        <v>45</v>
      </c>
      <c r="H44" s="16"/>
      <c r="R44" s="339" t="s">
        <v>61</v>
      </c>
      <c r="S44" s="340"/>
      <c r="T44" s="340"/>
      <c r="U44" s="340"/>
      <c r="V44" s="341"/>
    </row>
    <row r="45" spans="2:41" ht="21" customHeight="1">
      <c r="B45" s="189" t="s">
        <v>104</v>
      </c>
      <c r="C45" s="100"/>
      <c r="E45" s="62"/>
      <c r="F45" s="66">
        <f>U42</f>
        <v>147500</v>
      </c>
      <c r="G45" s="62" t="s">
        <v>52</v>
      </c>
      <c r="H45" s="17"/>
      <c r="R45" s="434"/>
      <c r="S45" s="435"/>
      <c r="T45" s="435"/>
      <c r="U45" s="435"/>
      <c r="V45" s="436"/>
    </row>
    <row r="46" spans="2:41" ht="21" customHeight="1">
      <c r="B46" s="189" t="s">
        <v>105</v>
      </c>
      <c r="C46" s="100"/>
      <c r="E46" s="62"/>
      <c r="F46" s="225"/>
      <c r="G46" s="62" t="s">
        <v>52</v>
      </c>
      <c r="H46" s="17"/>
      <c r="R46" s="437"/>
      <c r="S46" s="438"/>
      <c r="T46" s="438"/>
      <c r="U46" s="438"/>
      <c r="V46" s="439"/>
    </row>
    <row r="47" spans="2:41" ht="21" customHeight="1" thickBot="1">
      <c r="B47" s="190" t="s">
        <v>106</v>
      </c>
      <c r="C47" s="191"/>
      <c r="D47" s="226"/>
      <c r="E47" s="192"/>
      <c r="F47" s="67">
        <f>F45-F46</f>
        <v>147500</v>
      </c>
      <c r="G47" s="192" t="s">
        <v>52</v>
      </c>
      <c r="H47" s="18"/>
      <c r="R47" s="437"/>
      <c r="S47" s="438"/>
      <c r="T47" s="438"/>
      <c r="U47" s="438"/>
      <c r="V47" s="439"/>
    </row>
    <row r="48" spans="2:41" ht="21" customHeight="1" thickBot="1">
      <c r="R48" s="440"/>
      <c r="S48" s="441"/>
      <c r="T48" s="441"/>
      <c r="U48" s="441"/>
      <c r="V48" s="442"/>
    </row>
    <row r="49" spans="2:22" ht="21" customHeight="1">
      <c r="B49" s="10" t="s">
        <v>107</v>
      </c>
    </row>
    <row r="50" spans="2:22" ht="4.5" customHeight="1">
      <c r="E50" s="40"/>
    </row>
    <row r="51" spans="2:22" ht="16.5" customHeight="1">
      <c r="B51" s="267"/>
      <c r="C51" s="267"/>
      <c r="E51" s="40"/>
      <c r="F51" s="2"/>
      <c r="G51" s="2"/>
      <c r="H51" s="193"/>
    </row>
    <row r="52" spans="2:22" ht="16.5" customHeight="1">
      <c r="B52" s="263"/>
      <c r="C52" s="263"/>
      <c r="E52" s="40"/>
      <c r="F52" s="2"/>
      <c r="G52" s="2"/>
      <c r="H52" s="2"/>
      <c r="I52" s="2"/>
      <c r="J52" s="2"/>
      <c r="K52" s="2"/>
      <c r="L52" s="2"/>
      <c r="M52" s="2"/>
      <c r="N52" s="2"/>
      <c r="O52" s="2"/>
      <c r="Q52" s="2"/>
      <c r="R52" s="2"/>
      <c r="S52" s="2"/>
      <c r="T52" s="2"/>
      <c r="U52" s="2"/>
      <c r="V52" s="2"/>
    </row>
    <row r="53" spans="2:22" ht="16.5" customHeight="1">
      <c r="B53" s="263"/>
      <c r="C53" s="263"/>
      <c r="I53" s="2"/>
      <c r="J53" s="2"/>
      <c r="K53" s="2"/>
      <c r="L53" s="2"/>
      <c r="M53" s="2"/>
      <c r="N53" s="2"/>
      <c r="O53" s="2"/>
      <c r="Q53" s="2"/>
    </row>
    <row r="54" spans="2:22" ht="16.5" customHeight="1"/>
    <row r="55" spans="2:22" ht="14.25" customHeight="1">
      <c r="R55" s="143"/>
      <c r="S55" s="143"/>
      <c r="T55" s="143"/>
      <c r="U55" s="143"/>
      <c r="V55" s="143"/>
    </row>
    <row r="57" spans="2:22" ht="14.25" customHeight="1"/>
  </sheetData>
  <sheetProtection algorithmName="SHA-512" hashValue="vfeQI4gXPrN91HYxWvdlPCaYIFXuYRXxOVtNccG9qMk+WPC43F93zo5iW1xGes4MSjigb92Na+wrxc31lueVIg==" saltValue="53pfyNOaiT+JYU3y4qM3cw==" spinCount="100000" sheet="1" objects="1" selectLockedCells="1"/>
  <mergeCells count="65">
    <mergeCell ref="B52:C52"/>
    <mergeCell ref="B53:C53"/>
    <mergeCell ref="V40:W40"/>
    <mergeCell ref="V41:W41"/>
    <mergeCell ref="V42:W42"/>
    <mergeCell ref="R44:V44"/>
    <mergeCell ref="R45:V48"/>
    <mergeCell ref="B51:C51"/>
    <mergeCell ref="V39:W39"/>
    <mergeCell ref="V28:W28"/>
    <mergeCell ref="V29:W29"/>
    <mergeCell ref="V30:W30"/>
    <mergeCell ref="V31:W31"/>
    <mergeCell ref="V32:W32"/>
    <mergeCell ref="V33:W33"/>
    <mergeCell ref="V34:W34"/>
    <mergeCell ref="V35:W35"/>
    <mergeCell ref="V36:W36"/>
    <mergeCell ref="V37:W37"/>
    <mergeCell ref="V38:W38"/>
    <mergeCell ref="V27:W27"/>
    <mergeCell ref="V16:W16"/>
    <mergeCell ref="V17:W17"/>
    <mergeCell ref="V18:W18"/>
    <mergeCell ref="V19:W19"/>
    <mergeCell ref="V20:W20"/>
    <mergeCell ref="V21:W21"/>
    <mergeCell ref="V22:W22"/>
    <mergeCell ref="V23:W23"/>
    <mergeCell ref="V24:W24"/>
    <mergeCell ref="V25:W25"/>
    <mergeCell ref="V26:W26"/>
    <mergeCell ref="V15:W15"/>
    <mergeCell ref="F9:F10"/>
    <mergeCell ref="J9:J10"/>
    <mergeCell ref="K9:K10"/>
    <mergeCell ref="L9:L10"/>
    <mergeCell ref="M9:M10"/>
    <mergeCell ref="N9:Q9"/>
    <mergeCell ref="R9:T9"/>
    <mergeCell ref="V11:W11"/>
    <mergeCell ref="V12:W12"/>
    <mergeCell ref="V13:W13"/>
    <mergeCell ref="V14:W14"/>
    <mergeCell ref="E5:O5"/>
    <mergeCell ref="T5:V5"/>
    <mergeCell ref="D7:W7"/>
    <mergeCell ref="D8:M8"/>
    <mergeCell ref="N8:T8"/>
    <mergeCell ref="U8:U10"/>
    <mergeCell ref="V8:W10"/>
    <mergeCell ref="D9:D10"/>
    <mergeCell ref="E9:E10"/>
    <mergeCell ref="B5:D5"/>
    <mergeCell ref="E2:V2"/>
    <mergeCell ref="AB2:AC2"/>
    <mergeCell ref="AD2:AG2"/>
    <mergeCell ref="AB3:AB4"/>
    <mergeCell ref="AC3:AC4"/>
    <mergeCell ref="AD3:AD4"/>
    <mergeCell ref="AE3:AE4"/>
    <mergeCell ref="AF3:AF4"/>
    <mergeCell ref="AG3:AG4"/>
    <mergeCell ref="E4:O4"/>
    <mergeCell ref="T4:V4"/>
  </mergeCells>
  <phoneticPr fontId="2"/>
  <conditionalFormatting sqref="E5:O5">
    <cfRule type="expression" dxfId="2" priority="1">
      <formula>E4="⑥実証実験"</formula>
    </cfRule>
  </conditionalFormatting>
  <dataValidations count="7">
    <dataValidation type="list" allowBlank="1" showInputMessage="1" showErrorMessage="1" sqref="E5:O5" xr:uid="{00000000-0002-0000-0800-000000000000}">
      <formula1>補助対象事業</formula1>
    </dataValidation>
    <dataValidation type="list" allowBlank="1" showInputMessage="1" showErrorMessage="1" sqref="E4:O4" xr:uid="{00000000-0002-0000-0800-000001000000}">
      <formula1>事業名</formula1>
    </dataValidation>
    <dataValidation type="time" operator="greaterThanOrEqual" allowBlank="1" showInputMessage="1" showErrorMessage="1" sqref="D11:D41 F11:F41 H11:H41" xr:uid="{00000000-0002-0000-0800-000002000000}">
      <formula1>0</formula1>
    </dataValidation>
    <dataValidation type="decimal" operator="greaterThanOrEqual" allowBlank="1" showInputMessage="1" showErrorMessage="1" sqref="R11:S41 F46" xr:uid="{00000000-0002-0000-0800-000003000000}">
      <formula1>0</formula1>
    </dataValidation>
    <dataValidation type="list" allowBlank="1" showInputMessage="1" showErrorMessage="1" sqref="C11" xr:uid="{00000000-0002-0000-0800-000004000000}">
      <formula1>曜日</formula1>
    </dataValidation>
    <dataValidation type="list" allowBlank="1" showInputMessage="1" showErrorMessage="1" sqref="N11:N41" xr:uid="{00000000-0002-0000-0800-000005000000}">
      <formula1>業界</formula1>
    </dataValidation>
    <dataValidation type="list" allowBlank="1" showInputMessage="1" showErrorMessage="1" sqref="O11:O41" xr:uid="{00000000-0002-0000-0800-000006000000}">
      <formula1>INDIRECT(N11)</formula1>
    </dataValidation>
  </dataValidations>
  <pageMargins left="0.78740157480314965" right="0.51181102362204722" top="0.78740157480314965" bottom="0.39370078740157483" header="0.51181102362204722" footer="0.51181102362204722"/>
  <pageSetup paperSize="9" scale="50" orientation="landscape" r:id="rId1"/>
  <headerFooter alignWithMargins="0"/>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92D050"/>
    <pageSetUpPr fitToPage="1"/>
  </sheetPr>
  <dimension ref="B2:AA57"/>
  <sheetViews>
    <sheetView showGridLines="0" view="pageBreakPreview" zoomScale="90" zoomScaleNormal="70" zoomScaleSheetLayoutView="90" workbookViewId="0">
      <selection activeCell="E11" sqref="E11"/>
    </sheetView>
  </sheetViews>
  <sheetFormatPr baseColWidth="10" defaultColWidth="11" defaultRowHeight="14"/>
  <cols>
    <col min="1" max="1" width="1.5" style="10" customWidth="1"/>
    <col min="2" max="2" width="8.1640625" style="10" customWidth="1"/>
    <col min="3" max="3" width="3.5" style="10" customWidth="1"/>
    <col min="4" max="4" width="17.5" style="10" customWidth="1"/>
    <col min="5" max="5" width="65" style="10" bestFit="1" customWidth="1"/>
    <col min="6" max="6" width="16.33203125" style="10" bestFit="1" customWidth="1"/>
    <col min="7" max="7" width="12.5" style="10" customWidth="1"/>
    <col min="8" max="8" width="16.33203125" style="10" bestFit="1" customWidth="1"/>
    <col min="9" max="9" width="16.83203125" style="10" customWidth="1"/>
    <col min="10" max="11" width="12.5" style="10" customWidth="1"/>
    <col min="12" max="12" width="25.6640625" style="10" customWidth="1"/>
    <col min="13" max="14" width="3.5" style="10" customWidth="1"/>
    <col min="15" max="15" width="11" style="10"/>
    <col min="16" max="16" width="58.33203125" style="10" bestFit="1" customWidth="1"/>
    <col min="17" max="17" width="87.33203125" style="10" customWidth="1"/>
    <col min="18" max="20" width="11" style="10"/>
    <col min="21" max="22" width="12.5" style="10" customWidth="1"/>
    <col min="23" max="26" width="19.1640625" style="10" customWidth="1"/>
    <col min="27" max="16384" width="11" style="10"/>
  </cols>
  <sheetData>
    <row r="2" spans="2:27" ht="21" customHeight="1">
      <c r="B2" s="1" t="s">
        <v>108</v>
      </c>
      <c r="C2" s="1"/>
      <c r="D2" s="1"/>
      <c r="E2" s="404" t="s">
        <v>286</v>
      </c>
      <c r="F2" s="404"/>
      <c r="G2" s="404"/>
      <c r="H2" s="404"/>
      <c r="I2" s="404"/>
      <c r="J2" s="404"/>
      <c r="K2" s="404"/>
      <c r="L2" s="404"/>
      <c r="U2" s="267"/>
      <c r="V2" s="267"/>
      <c r="W2" s="267"/>
      <c r="X2" s="267"/>
      <c r="Y2" s="267"/>
      <c r="Z2" s="267"/>
    </row>
    <row r="3" spans="2:27" ht="14.25" customHeight="1">
      <c r="B3" s="2"/>
      <c r="C3" s="2"/>
      <c r="D3" s="2"/>
      <c r="E3" s="2"/>
      <c r="F3" s="2"/>
      <c r="G3" s="2"/>
      <c r="H3" s="2"/>
      <c r="I3" s="2"/>
      <c r="J3" s="2"/>
      <c r="K3" s="2"/>
      <c r="U3" s="267"/>
      <c r="V3" s="267"/>
      <c r="W3" s="267"/>
      <c r="X3" s="372"/>
      <c r="Y3" s="267"/>
      <c r="Z3" s="267"/>
    </row>
    <row r="4" spans="2:27" ht="17.25" customHeight="1">
      <c r="B4" s="4" t="s">
        <v>3</v>
      </c>
      <c r="C4" s="3"/>
      <c r="D4" s="3"/>
      <c r="E4" s="315" t="s">
        <v>4</v>
      </c>
      <c r="F4" s="315"/>
      <c r="G4" s="315"/>
      <c r="H4" s="2"/>
      <c r="I4" s="2"/>
      <c r="J4" s="178" t="s">
        <v>8</v>
      </c>
      <c r="K4" s="407" t="s">
        <v>280</v>
      </c>
      <c r="L4" s="407"/>
      <c r="U4" s="267"/>
      <c r="V4" s="267"/>
      <c r="W4" s="267"/>
      <c r="X4" s="372"/>
      <c r="Y4" s="267"/>
      <c r="Z4" s="267"/>
    </row>
    <row r="5" spans="2:27" ht="17.25" customHeight="1">
      <c r="B5" s="417" t="s">
        <v>7</v>
      </c>
      <c r="C5" s="417"/>
      <c r="D5" s="417"/>
      <c r="E5" s="403" t="s">
        <v>154</v>
      </c>
      <c r="F5" s="403"/>
      <c r="G5" s="403"/>
      <c r="H5" s="2"/>
      <c r="I5" s="2"/>
      <c r="J5" s="2"/>
      <c r="K5" s="2"/>
      <c r="V5" s="60"/>
    </row>
    <row r="6" spans="2:27" ht="17.25" customHeight="1" thickBot="1">
      <c r="B6" s="2"/>
      <c r="C6" s="2"/>
      <c r="D6" s="2"/>
      <c r="E6" s="2"/>
      <c r="F6" s="2"/>
      <c r="G6" s="2"/>
      <c r="H6" s="2"/>
      <c r="I6" s="2"/>
      <c r="J6" s="2"/>
      <c r="K6" s="2"/>
      <c r="V6" s="60"/>
    </row>
    <row r="7" spans="2:27" ht="21.75" customHeight="1" thickBot="1">
      <c r="B7" s="101"/>
      <c r="C7" s="102"/>
      <c r="D7" s="351" t="s">
        <v>110</v>
      </c>
      <c r="E7" s="352"/>
      <c r="F7" s="352"/>
      <c r="G7" s="352"/>
      <c r="H7" s="352"/>
      <c r="I7" s="352"/>
      <c r="J7" s="352"/>
      <c r="K7" s="352"/>
      <c r="L7" s="352"/>
      <c r="M7" s="353"/>
      <c r="N7" s="8"/>
      <c r="V7" s="60"/>
    </row>
    <row r="8" spans="2:27" ht="16.5" customHeight="1">
      <c r="B8" s="383" t="s">
        <v>111</v>
      </c>
      <c r="C8" s="381" t="s">
        <v>112</v>
      </c>
      <c r="D8" s="376" t="s">
        <v>113</v>
      </c>
      <c r="E8" s="354" t="s">
        <v>114</v>
      </c>
      <c r="F8" s="355"/>
      <c r="G8" s="355"/>
      <c r="H8" s="276" t="s">
        <v>98</v>
      </c>
      <c r="I8" s="284"/>
      <c r="J8" s="284"/>
      <c r="K8" s="194"/>
      <c r="L8" s="378" t="s">
        <v>115</v>
      </c>
      <c r="M8" s="379"/>
      <c r="N8" s="8"/>
      <c r="V8" s="60"/>
    </row>
    <row r="9" spans="2:27" ht="29.25" customHeight="1">
      <c r="B9" s="384"/>
      <c r="C9" s="382"/>
      <c r="D9" s="377"/>
      <c r="E9" s="179" t="s">
        <v>116</v>
      </c>
      <c r="F9" s="179" t="s">
        <v>117</v>
      </c>
      <c r="G9" s="180" t="s">
        <v>101</v>
      </c>
      <c r="H9" s="179" t="s">
        <v>117</v>
      </c>
      <c r="I9" s="181" t="s">
        <v>118</v>
      </c>
      <c r="J9" s="195" t="s">
        <v>101</v>
      </c>
      <c r="K9" s="198" t="s">
        <v>94</v>
      </c>
      <c r="L9" s="276"/>
      <c r="M9" s="380"/>
      <c r="N9" s="8"/>
      <c r="V9" s="60"/>
      <c r="X9" s="2"/>
      <c r="Y9" s="62"/>
      <c r="Z9" s="2"/>
    </row>
    <row r="10" spans="2:27" ht="30" customHeight="1">
      <c r="B10" s="5">
        <v>1</v>
      </c>
      <c r="C10" s="244" t="s">
        <v>155</v>
      </c>
      <c r="D10" s="245">
        <v>5</v>
      </c>
      <c r="E10" s="246" t="s">
        <v>287</v>
      </c>
      <c r="F10" s="83">
        <f t="shared" ref="F10:F40" si="0">IFERROR(IF(D10="","",VLOOKUP(E10,執筆,2,FALSE)),"")</f>
        <v>2900</v>
      </c>
      <c r="G10" s="77">
        <f>IFERROR(IF(D10="","",D10*F10),"")</f>
        <v>14500</v>
      </c>
      <c r="H10" s="247">
        <v>3200</v>
      </c>
      <c r="I10" s="248"/>
      <c r="J10" s="83">
        <f>IFERROR(IF(G10="","",IF(H10="",I10,D10*H10)),"")</f>
        <v>16000</v>
      </c>
      <c r="K10" s="196">
        <f>IFERROR(IF(G10&lt;=0,"",IF(J10=0,G10,IF(G10&lt;=J10,G10,J10))),"")</f>
        <v>14500</v>
      </c>
      <c r="L10" s="443" t="s">
        <v>288</v>
      </c>
      <c r="M10" s="444"/>
      <c r="N10" s="182"/>
      <c r="U10" s="2"/>
      <c r="V10" s="20"/>
      <c r="W10" s="62"/>
      <c r="X10" s="2"/>
      <c r="Y10" s="2"/>
      <c r="Z10" s="2"/>
    </row>
    <row r="11" spans="2:27" ht="30" customHeight="1">
      <c r="B11" s="5">
        <v>2</v>
      </c>
      <c r="C11" s="199" t="str">
        <f t="shared" ref="C11:C40" si="1">IFERROR(VLOOKUP(C10,曜日変換,2,0),"")</f>
        <v>木</v>
      </c>
      <c r="D11" s="245">
        <v>5</v>
      </c>
      <c r="E11" s="246" t="s">
        <v>289</v>
      </c>
      <c r="F11" s="83">
        <f t="shared" si="0"/>
        <v>2500</v>
      </c>
      <c r="G11" s="77">
        <f t="shared" ref="G11:G40" si="2">IFERROR(IF(D11="","",D11*F11),"")</f>
        <v>12500</v>
      </c>
      <c r="H11" s="247"/>
      <c r="I11" s="248">
        <v>14000</v>
      </c>
      <c r="J11" s="83">
        <f t="shared" ref="J11:J40" si="3">IFERROR(IF(G11="","",IF(H11="",I11,D11*H11)),"")</f>
        <v>14000</v>
      </c>
      <c r="K11" s="196">
        <f t="shared" ref="K11:K40" si="4">IFERROR(IF(G11&lt;=0,"",IF(J11=0,G11,IF(G11&lt;=J11,G11,J11))),"")</f>
        <v>12500</v>
      </c>
      <c r="L11" s="443" t="s">
        <v>290</v>
      </c>
      <c r="M11" s="444"/>
      <c r="N11" s="182"/>
      <c r="O11" s="63"/>
      <c r="P11" s="63"/>
      <c r="U11" s="2"/>
      <c r="V11" s="20"/>
      <c r="W11" s="62"/>
      <c r="X11" s="2"/>
      <c r="Y11" s="62"/>
      <c r="Z11" s="2"/>
    </row>
    <row r="12" spans="2:27" ht="30" customHeight="1">
      <c r="B12" s="5">
        <v>3</v>
      </c>
      <c r="C12" s="199" t="str">
        <f t="shared" si="1"/>
        <v>金</v>
      </c>
      <c r="D12" s="245">
        <v>5</v>
      </c>
      <c r="E12" s="246" t="s">
        <v>289</v>
      </c>
      <c r="F12" s="83">
        <f t="shared" si="0"/>
        <v>2500</v>
      </c>
      <c r="G12" s="77">
        <f t="shared" si="2"/>
        <v>12500</v>
      </c>
      <c r="H12" s="247"/>
      <c r="I12" s="248">
        <v>8000</v>
      </c>
      <c r="J12" s="83">
        <f t="shared" si="3"/>
        <v>8000</v>
      </c>
      <c r="K12" s="196">
        <f t="shared" si="4"/>
        <v>8000</v>
      </c>
      <c r="L12" s="443" t="s">
        <v>290</v>
      </c>
      <c r="M12" s="444"/>
      <c r="N12" s="182"/>
      <c r="O12" s="183"/>
      <c r="Q12" s="35"/>
      <c r="U12" s="2"/>
      <c r="V12" s="20"/>
      <c r="W12" s="62"/>
      <c r="X12" s="2"/>
      <c r="Y12" s="2"/>
      <c r="Z12" s="2"/>
    </row>
    <row r="13" spans="2:27" ht="15" customHeight="1">
      <c r="B13" s="5">
        <v>4</v>
      </c>
      <c r="C13" s="199" t="str">
        <f t="shared" si="1"/>
        <v>土</v>
      </c>
      <c r="D13" s="245"/>
      <c r="E13" s="246"/>
      <c r="F13" s="83" t="str">
        <f t="shared" si="0"/>
        <v/>
      </c>
      <c r="G13" s="77" t="str">
        <f t="shared" si="2"/>
        <v/>
      </c>
      <c r="H13" s="247"/>
      <c r="I13" s="248"/>
      <c r="J13" s="83" t="str">
        <f t="shared" si="3"/>
        <v/>
      </c>
      <c r="K13" s="196" t="str">
        <f t="shared" si="4"/>
        <v/>
      </c>
      <c r="L13" s="443"/>
      <c r="M13" s="444"/>
      <c r="N13" s="182"/>
      <c r="Q13" s="35"/>
      <c r="R13" s="35"/>
      <c r="S13" s="2"/>
      <c r="T13" s="64"/>
      <c r="U13" s="2"/>
      <c r="V13" s="20"/>
      <c r="W13" s="62"/>
      <c r="X13" s="2"/>
      <c r="Y13" s="64"/>
      <c r="Z13" s="2"/>
    </row>
    <row r="14" spans="2:27" ht="15" customHeight="1">
      <c r="B14" s="5">
        <v>5</v>
      </c>
      <c r="C14" s="199" t="str">
        <f t="shared" si="1"/>
        <v>日</v>
      </c>
      <c r="D14" s="245"/>
      <c r="E14" s="246"/>
      <c r="F14" s="83" t="str">
        <f t="shared" si="0"/>
        <v/>
      </c>
      <c r="G14" s="77" t="str">
        <f t="shared" si="2"/>
        <v/>
      </c>
      <c r="H14" s="247"/>
      <c r="I14" s="248"/>
      <c r="J14" s="83" t="str">
        <f t="shared" si="3"/>
        <v/>
      </c>
      <c r="K14" s="196" t="str">
        <f t="shared" si="4"/>
        <v/>
      </c>
      <c r="L14" s="443"/>
      <c r="M14" s="444"/>
      <c r="N14" s="182"/>
      <c r="Q14" s="35"/>
      <c r="R14" s="35"/>
      <c r="S14" s="2"/>
      <c r="T14" s="64"/>
      <c r="U14" s="2"/>
      <c r="V14" s="20"/>
      <c r="W14" s="62"/>
      <c r="X14" s="2"/>
      <c r="Y14" s="64"/>
      <c r="Z14" s="2"/>
    </row>
    <row r="15" spans="2:27" ht="15" customHeight="1">
      <c r="B15" s="5">
        <v>6</v>
      </c>
      <c r="C15" s="199" t="str">
        <f t="shared" si="1"/>
        <v>月</v>
      </c>
      <c r="D15" s="245"/>
      <c r="E15" s="246"/>
      <c r="F15" s="83" t="str">
        <f t="shared" si="0"/>
        <v/>
      </c>
      <c r="G15" s="77" t="str">
        <f t="shared" si="2"/>
        <v/>
      </c>
      <c r="H15" s="247"/>
      <c r="I15" s="248"/>
      <c r="J15" s="83" t="str">
        <f t="shared" si="3"/>
        <v/>
      </c>
      <c r="K15" s="196" t="str">
        <f t="shared" si="4"/>
        <v/>
      </c>
      <c r="L15" s="443"/>
      <c r="M15" s="444"/>
      <c r="N15" s="182"/>
      <c r="Q15" s="35"/>
      <c r="R15" s="35"/>
      <c r="S15" s="2"/>
      <c r="T15" s="64"/>
      <c r="U15" s="2"/>
      <c r="V15" s="20"/>
      <c r="W15" s="62"/>
      <c r="X15" s="2"/>
      <c r="Y15" s="64"/>
      <c r="Z15" s="2"/>
    </row>
    <row r="16" spans="2:27" ht="15" customHeight="1">
      <c r="B16" s="5">
        <v>7</v>
      </c>
      <c r="C16" s="199" t="str">
        <f t="shared" si="1"/>
        <v>火</v>
      </c>
      <c r="D16" s="245"/>
      <c r="E16" s="246"/>
      <c r="F16" s="83" t="str">
        <f t="shared" si="0"/>
        <v/>
      </c>
      <c r="G16" s="77" t="str">
        <f t="shared" si="2"/>
        <v/>
      </c>
      <c r="H16" s="247"/>
      <c r="I16" s="248"/>
      <c r="J16" s="83" t="str">
        <f>IFERROR(IF(G16="","",IF(H16="",I16,D16*H16)),"")</f>
        <v/>
      </c>
      <c r="K16" s="196" t="str">
        <f>IFERROR(IF(G16&lt;=0,"",IF(J16=0,G16,IF(G16&lt;=J16,G16,J16))),"")</f>
        <v/>
      </c>
      <c r="L16" s="443"/>
      <c r="M16" s="444"/>
      <c r="N16" s="182"/>
      <c r="Q16" s="35"/>
      <c r="R16" s="35"/>
      <c r="S16" s="2"/>
      <c r="T16" s="64"/>
      <c r="U16" s="2"/>
      <c r="V16" s="8"/>
      <c r="X16" s="2"/>
      <c r="Y16" s="2"/>
      <c r="Z16" s="64"/>
      <c r="AA16" s="2"/>
    </row>
    <row r="17" spans="2:27" ht="15" customHeight="1">
      <c r="B17" s="5">
        <v>8</v>
      </c>
      <c r="C17" s="199" t="str">
        <f t="shared" si="1"/>
        <v>水</v>
      </c>
      <c r="D17" s="245"/>
      <c r="E17" s="246"/>
      <c r="F17" s="83" t="str">
        <f t="shared" si="0"/>
        <v/>
      </c>
      <c r="G17" s="77" t="str">
        <f t="shared" si="2"/>
        <v/>
      </c>
      <c r="H17" s="247"/>
      <c r="I17" s="248"/>
      <c r="J17" s="83" t="str">
        <f t="shared" si="3"/>
        <v/>
      </c>
      <c r="K17" s="196" t="str">
        <f t="shared" si="4"/>
        <v/>
      </c>
      <c r="L17" s="443"/>
      <c r="M17" s="444"/>
      <c r="N17" s="182"/>
      <c r="O17" s="100"/>
      <c r="Q17" s="35"/>
      <c r="R17" s="35"/>
      <c r="S17" s="2"/>
      <c r="T17" s="64"/>
      <c r="U17" s="2"/>
      <c r="V17" s="8"/>
      <c r="X17" s="2"/>
      <c r="Y17" s="2"/>
      <c r="Z17" s="64"/>
      <c r="AA17" s="2"/>
    </row>
    <row r="18" spans="2:27" ht="15" customHeight="1">
      <c r="B18" s="5">
        <v>9</v>
      </c>
      <c r="C18" s="199" t="str">
        <f t="shared" si="1"/>
        <v>木</v>
      </c>
      <c r="D18" s="245"/>
      <c r="E18" s="246"/>
      <c r="F18" s="83" t="str">
        <f t="shared" si="0"/>
        <v/>
      </c>
      <c r="G18" s="77" t="str">
        <f t="shared" si="2"/>
        <v/>
      </c>
      <c r="H18" s="247"/>
      <c r="I18" s="248"/>
      <c r="J18" s="83" t="str">
        <f t="shared" si="3"/>
        <v/>
      </c>
      <c r="K18" s="196" t="str">
        <f t="shared" si="4"/>
        <v/>
      </c>
      <c r="L18" s="443"/>
      <c r="M18" s="444"/>
      <c r="N18" s="182"/>
      <c r="O18" s="100"/>
      <c r="Q18" s="35"/>
      <c r="R18" s="35"/>
      <c r="S18" s="2"/>
      <c r="T18" s="64"/>
      <c r="W18" s="62"/>
    </row>
    <row r="19" spans="2:27" ht="15" customHeight="1">
      <c r="B19" s="5">
        <v>10</v>
      </c>
      <c r="C19" s="199" t="str">
        <f t="shared" si="1"/>
        <v>金</v>
      </c>
      <c r="D19" s="245"/>
      <c r="E19" s="246"/>
      <c r="F19" s="83" t="str">
        <f t="shared" si="0"/>
        <v/>
      </c>
      <c r="G19" s="77" t="str">
        <f t="shared" si="2"/>
        <v/>
      </c>
      <c r="H19" s="247"/>
      <c r="I19" s="248"/>
      <c r="J19" s="83" t="str">
        <f t="shared" si="3"/>
        <v/>
      </c>
      <c r="K19" s="196" t="str">
        <f t="shared" si="4"/>
        <v/>
      </c>
      <c r="L19" s="443"/>
      <c r="M19" s="444"/>
      <c r="N19" s="182"/>
      <c r="O19" s="100"/>
      <c r="Q19" s="35"/>
      <c r="R19" s="35"/>
      <c r="S19" s="2"/>
      <c r="T19" s="64"/>
      <c r="W19" s="2"/>
    </row>
    <row r="20" spans="2:27" ht="15" customHeight="1">
      <c r="B20" s="5">
        <v>11</v>
      </c>
      <c r="C20" s="199" t="str">
        <f t="shared" si="1"/>
        <v>土</v>
      </c>
      <c r="D20" s="245"/>
      <c r="E20" s="246"/>
      <c r="F20" s="83" t="str">
        <f t="shared" si="0"/>
        <v/>
      </c>
      <c r="G20" s="77" t="str">
        <f t="shared" si="2"/>
        <v/>
      </c>
      <c r="H20" s="247"/>
      <c r="I20" s="248"/>
      <c r="J20" s="83" t="str">
        <f t="shared" si="3"/>
        <v/>
      </c>
      <c r="K20" s="196" t="str">
        <f t="shared" si="4"/>
        <v/>
      </c>
      <c r="L20" s="443"/>
      <c r="M20" s="444"/>
      <c r="N20" s="182"/>
      <c r="O20" s="100"/>
      <c r="Q20" s="35"/>
      <c r="R20" s="35"/>
      <c r="S20" s="2"/>
      <c r="T20" s="64"/>
      <c r="W20" s="62"/>
    </row>
    <row r="21" spans="2:27" ht="15" customHeight="1">
      <c r="B21" s="5">
        <v>12</v>
      </c>
      <c r="C21" s="199" t="str">
        <f t="shared" si="1"/>
        <v>日</v>
      </c>
      <c r="D21" s="245"/>
      <c r="E21" s="246"/>
      <c r="F21" s="83" t="str">
        <f t="shared" si="0"/>
        <v/>
      </c>
      <c r="G21" s="77" t="str">
        <f t="shared" si="2"/>
        <v/>
      </c>
      <c r="H21" s="247"/>
      <c r="I21" s="248"/>
      <c r="J21" s="83" t="str">
        <f t="shared" si="3"/>
        <v/>
      </c>
      <c r="K21" s="196" t="str">
        <f t="shared" si="4"/>
        <v/>
      </c>
      <c r="L21" s="443"/>
      <c r="M21" s="444"/>
      <c r="N21" s="182"/>
      <c r="O21" s="100"/>
      <c r="Q21" s="35"/>
      <c r="R21" s="35"/>
      <c r="S21" s="2"/>
      <c r="T21" s="64"/>
      <c r="W21" s="2"/>
    </row>
    <row r="22" spans="2:27" ht="15" customHeight="1">
      <c r="B22" s="5">
        <v>13</v>
      </c>
      <c r="C22" s="199" t="str">
        <f t="shared" si="1"/>
        <v>月</v>
      </c>
      <c r="D22" s="245"/>
      <c r="E22" s="246"/>
      <c r="F22" s="83" t="str">
        <f t="shared" si="0"/>
        <v/>
      </c>
      <c r="G22" s="77" t="str">
        <f t="shared" si="2"/>
        <v/>
      </c>
      <c r="H22" s="247"/>
      <c r="I22" s="248"/>
      <c r="J22" s="83" t="str">
        <f t="shared" si="3"/>
        <v/>
      </c>
      <c r="K22" s="196" t="str">
        <f t="shared" si="4"/>
        <v/>
      </c>
      <c r="L22" s="443"/>
      <c r="M22" s="444"/>
      <c r="N22" s="182"/>
      <c r="O22" s="100"/>
      <c r="Q22" s="35"/>
      <c r="R22" s="35"/>
      <c r="S22" s="2"/>
      <c r="T22" s="64"/>
      <c r="W22" s="64"/>
    </row>
    <row r="23" spans="2:27" ht="15" customHeight="1">
      <c r="B23" s="5">
        <v>14</v>
      </c>
      <c r="C23" s="199" t="str">
        <f t="shared" si="1"/>
        <v>火</v>
      </c>
      <c r="D23" s="245"/>
      <c r="E23" s="246"/>
      <c r="F23" s="83" t="str">
        <f t="shared" si="0"/>
        <v/>
      </c>
      <c r="G23" s="77" t="str">
        <f t="shared" si="2"/>
        <v/>
      </c>
      <c r="H23" s="247"/>
      <c r="I23" s="248"/>
      <c r="J23" s="83" t="str">
        <f t="shared" si="3"/>
        <v/>
      </c>
      <c r="K23" s="196" t="str">
        <f t="shared" si="4"/>
        <v/>
      </c>
      <c r="L23" s="443"/>
      <c r="M23" s="444"/>
      <c r="N23" s="182"/>
      <c r="O23" s="100"/>
      <c r="Q23" s="35"/>
      <c r="R23" s="35"/>
      <c r="W23" s="64"/>
    </row>
    <row r="24" spans="2:27" ht="15" customHeight="1">
      <c r="B24" s="5">
        <v>15</v>
      </c>
      <c r="C24" s="199" t="str">
        <f t="shared" si="1"/>
        <v>水</v>
      </c>
      <c r="D24" s="245"/>
      <c r="E24" s="246"/>
      <c r="F24" s="83" t="str">
        <f t="shared" si="0"/>
        <v/>
      </c>
      <c r="G24" s="77" t="str">
        <f t="shared" si="2"/>
        <v/>
      </c>
      <c r="H24" s="247"/>
      <c r="I24" s="248"/>
      <c r="J24" s="83" t="str">
        <f t="shared" si="3"/>
        <v/>
      </c>
      <c r="K24" s="196" t="str">
        <f t="shared" si="4"/>
        <v/>
      </c>
      <c r="L24" s="443"/>
      <c r="M24" s="444"/>
      <c r="N24" s="182"/>
      <c r="O24" s="100"/>
      <c r="Q24" s="35"/>
      <c r="R24" s="35"/>
      <c r="W24" s="64"/>
    </row>
    <row r="25" spans="2:27" ht="15" customHeight="1">
      <c r="B25" s="5">
        <v>16</v>
      </c>
      <c r="C25" s="199" t="str">
        <f t="shared" si="1"/>
        <v>木</v>
      </c>
      <c r="D25" s="245"/>
      <c r="E25" s="246"/>
      <c r="F25" s="83" t="str">
        <f t="shared" si="0"/>
        <v/>
      </c>
      <c r="G25" s="77" t="str">
        <f t="shared" si="2"/>
        <v/>
      </c>
      <c r="H25" s="247"/>
      <c r="I25" s="248"/>
      <c r="J25" s="83" t="str">
        <f t="shared" si="3"/>
        <v/>
      </c>
      <c r="K25" s="196" t="str">
        <f t="shared" si="4"/>
        <v/>
      </c>
      <c r="L25" s="443"/>
      <c r="M25" s="444"/>
      <c r="N25" s="182"/>
      <c r="O25" s="100"/>
      <c r="Q25" s="35"/>
      <c r="R25" s="35"/>
    </row>
    <row r="26" spans="2:27" ht="15" customHeight="1">
      <c r="B26" s="5">
        <v>17</v>
      </c>
      <c r="C26" s="199" t="str">
        <f t="shared" si="1"/>
        <v>金</v>
      </c>
      <c r="D26" s="245"/>
      <c r="E26" s="246"/>
      <c r="F26" s="83" t="str">
        <f t="shared" si="0"/>
        <v/>
      </c>
      <c r="G26" s="77" t="str">
        <f t="shared" si="2"/>
        <v/>
      </c>
      <c r="H26" s="247"/>
      <c r="I26" s="248"/>
      <c r="J26" s="83" t="str">
        <f t="shared" si="3"/>
        <v/>
      </c>
      <c r="K26" s="196" t="str">
        <f t="shared" si="4"/>
        <v/>
      </c>
      <c r="L26" s="443"/>
      <c r="M26" s="444"/>
      <c r="N26" s="182"/>
      <c r="O26" s="100"/>
      <c r="Q26" s="35"/>
      <c r="R26" s="35"/>
    </row>
    <row r="27" spans="2:27" ht="15" customHeight="1">
      <c r="B27" s="5">
        <v>18</v>
      </c>
      <c r="C27" s="199" t="str">
        <f t="shared" si="1"/>
        <v>土</v>
      </c>
      <c r="D27" s="245"/>
      <c r="E27" s="246"/>
      <c r="F27" s="83" t="str">
        <f t="shared" si="0"/>
        <v/>
      </c>
      <c r="G27" s="77" t="str">
        <f t="shared" si="2"/>
        <v/>
      </c>
      <c r="H27" s="247"/>
      <c r="I27" s="248"/>
      <c r="J27" s="83" t="str">
        <f t="shared" si="3"/>
        <v/>
      </c>
      <c r="K27" s="196" t="str">
        <f t="shared" si="4"/>
        <v/>
      </c>
      <c r="L27" s="443"/>
      <c r="M27" s="444"/>
      <c r="N27" s="182"/>
      <c r="Q27" s="35"/>
      <c r="R27" s="35"/>
      <c r="W27" s="2"/>
    </row>
    <row r="28" spans="2:27" ht="15" customHeight="1">
      <c r="B28" s="5">
        <v>19</v>
      </c>
      <c r="C28" s="199" t="str">
        <f t="shared" si="1"/>
        <v>日</v>
      </c>
      <c r="D28" s="245"/>
      <c r="E28" s="246"/>
      <c r="F28" s="83" t="str">
        <f t="shared" si="0"/>
        <v/>
      </c>
      <c r="G28" s="77" t="str">
        <f t="shared" si="2"/>
        <v/>
      </c>
      <c r="H28" s="247"/>
      <c r="I28" s="248"/>
      <c r="J28" s="83" t="str">
        <f t="shared" si="3"/>
        <v/>
      </c>
      <c r="K28" s="196" t="str">
        <f t="shared" si="4"/>
        <v/>
      </c>
      <c r="L28" s="443"/>
      <c r="M28" s="444"/>
      <c r="N28" s="182"/>
      <c r="Q28" s="35"/>
      <c r="R28" s="35"/>
      <c r="W28" s="2"/>
    </row>
    <row r="29" spans="2:27" ht="15" customHeight="1">
      <c r="B29" s="5">
        <v>20</v>
      </c>
      <c r="C29" s="199" t="str">
        <f t="shared" si="1"/>
        <v>月</v>
      </c>
      <c r="D29" s="245"/>
      <c r="E29" s="246"/>
      <c r="F29" s="83" t="str">
        <f t="shared" si="0"/>
        <v/>
      </c>
      <c r="G29" s="77" t="str">
        <f t="shared" si="2"/>
        <v/>
      </c>
      <c r="H29" s="247"/>
      <c r="I29" s="248"/>
      <c r="J29" s="83" t="str">
        <f t="shared" si="3"/>
        <v/>
      </c>
      <c r="K29" s="196" t="str">
        <f t="shared" si="4"/>
        <v/>
      </c>
      <c r="L29" s="443"/>
      <c r="M29" s="444"/>
      <c r="N29" s="182"/>
      <c r="Q29" s="35"/>
      <c r="R29" s="35"/>
      <c r="W29" s="2"/>
    </row>
    <row r="30" spans="2:27" ht="15" customHeight="1">
      <c r="B30" s="5">
        <v>21</v>
      </c>
      <c r="C30" s="199" t="str">
        <f t="shared" si="1"/>
        <v>火</v>
      </c>
      <c r="D30" s="245"/>
      <c r="E30" s="246"/>
      <c r="F30" s="83" t="str">
        <f t="shared" si="0"/>
        <v/>
      </c>
      <c r="G30" s="77" t="str">
        <f t="shared" si="2"/>
        <v/>
      </c>
      <c r="H30" s="247"/>
      <c r="I30" s="248"/>
      <c r="J30" s="83" t="str">
        <f t="shared" si="3"/>
        <v/>
      </c>
      <c r="K30" s="196" t="str">
        <f t="shared" si="4"/>
        <v/>
      </c>
      <c r="L30" s="443"/>
      <c r="M30" s="444"/>
      <c r="N30" s="182"/>
      <c r="Q30" s="40"/>
      <c r="R30" s="40"/>
      <c r="W30" s="2"/>
    </row>
    <row r="31" spans="2:27" ht="15" customHeight="1">
      <c r="B31" s="5">
        <v>22</v>
      </c>
      <c r="C31" s="199" t="str">
        <f t="shared" si="1"/>
        <v>水</v>
      </c>
      <c r="D31" s="245"/>
      <c r="E31" s="246"/>
      <c r="F31" s="83" t="str">
        <f t="shared" si="0"/>
        <v/>
      </c>
      <c r="G31" s="77" t="str">
        <f t="shared" si="2"/>
        <v/>
      </c>
      <c r="H31" s="247"/>
      <c r="I31" s="248"/>
      <c r="J31" s="83" t="str">
        <f t="shared" si="3"/>
        <v/>
      </c>
      <c r="K31" s="196" t="str">
        <f t="shared" si="4"/>
        <v/>
      </c>
      <c r="L31" s="443"/>
      <c r="M31" s="444"/>
      <c r="N31" s="182"/>
      <c r="W31" s="2"/>
    </row>
    <row r="32" spans="2:27" ht="15" customHeight="1">
      <c r="B32" s="5">
        <v>23</v>
      </c>
      <c r="C32" s="199" t="str">
        <f t="shared" si="1"/>
        <v>木</v>
      </c>
      <c r="D32" s="245"/>
      <c r="E32" s="246"/>
      <c r="F32" s="83" t="str">
        <f t="shared" si="0"/>
        <v/>
      </c>
      <c r="G32" s="77" t="str">
        <f t="shared" si="2"/>
        <v/>
      </c>
      <c r="H32" s="247"/>
      <c r="I32" s="248"/>
      <c r="J32" s="83" t="str">
        <f t="shared" si="3"/>
        <v/>
      </c>
      <c r="K32" s="196" t="str">
        <f t="shared" si="4"/>
        <v/>
      </c>
      <c r="L32" s="443"/>
      <c r="M32" s="444"/>
      <c r="N32" s="182"/>
      <c r="W32" s="2"/>
    </row>
    <row r="33" spans="2:14" ht="15" customHeight="1">
      <c r="B33" s="5">
        <v>24</v>
      </c>
      <c r="C33" s="199" t="str">
        <f t="shared" si="1"/>
        <v>金</v>
      </c>
      <c r="D33" s="245"/>
      <c r="E33" s="246"/>
      <c r="F33" s="83" t="str">
        <f t="shared" si="0"/>
        <v/>
      </c>
      <c r="G33" s="77" t="str">
        <f t="shared" si="2"/>
        <v/>
      </c>
      <c r="H33" s="247"/>
      <c r="I33" s="248"/>
      <c r="J33" s="83" t="str">
        <f t="shared" si="3"/>
        <v/>
      </c>
      <c r="K33" s="196" t="str">
        <f t="shared" si="4"/>
        <v/>
      </c>
      <c r="L33" s="443"/>
      <c r="M33" s="444"/>
      <c r="N33" s="182"/>
    </row>
    <row r="34" spans="2:14" ht="15" customHeight="1">
      <c r="B34" s="5">
        <v>25</v>
      </c>
      <c r="C34" s="199" t="str">
        <f t="shared" si="1"/>
        <v>土</v>
      </c>
      <c r="D34" s="245"/>
      <c r="E34" s="246"/>
      <c r="F34" s="83" t="str">
        <f t="shared" si="0"/>
        <v/>
      </c>
      <c r="G34" s="77" t="str">
        <f t="shared" si="2"/>
        <v/>
      </c>
      <c r="H34" s="247"/>
      <c r="I34" s="248"/>
      <c r="J34" s="83" t="str">
        <f t="shared" si="3"/>
        <v/>
      </c>
      <c r="K34" s="196" t="str">
        <f t="shared" si="4"/>
        <v/>
      </c>
      <c r="L34" s="443"/>
      <c r="M34" s="444"/>
      <c r="N34" s="182"/>
    </row>
    <row r="35" spans="2:14" ht="15" customHeight="1">
      <c r="B35" s="5">
        <v>26</v>
      </c>
      <c r="C35" s="199" t="str">
        <f t="shared" si="1"/>
        <v>日</v>
      </c>
      <c r="D35" s="245"/>
      <c r="E35" s="246"/>
      <c r="F35" s="83" t="str">
        <f t="shared" si="0"/>
        <v/>
      </c>
      <c r="G35" s="77" t="str">
        <f t="shared" si="2"/>
        <v/>
      </c>
      <c r="H35" s="247"/>
      <c r="I35" s="248"/>
      <c r="J35" s="83" t="str">
        <f t="shared" si="3"/>
        <v/>
      </c>
      <c r="K35" s="196" t="str">
        <f t="shared" si="4"/>
        <v/>
      </c>
      <c r="L35" s="443"/>
      <c r="M35" s="444"/>
      <c r="N35" s="182"/>
    </row>
    <row r="36" spans="2:14" ht="15" customHeight="1">
      <c r="B36" s="5">
        <v>27</v>
      </c>
      <c r="C36" s="199" t="str">
        <f t="shared" si="1"/>
        <v>月</v>
      </c>
      <c r="D36" s="245"/>
      <c r="E36" s="246"/>
      <c r="F36" s="83" t="str">
        <f t="shared" si="0"/>
        <v/>
      </c>
      <c r="G36" s="77" t="str">
        <f t="shared" si="2"/>
        <v/>
      </c>
      <c r="H36" s="247"/>
      <c r="I36" s="248"/>
      <c r="J36" s="83" t="str">
        <f t="shared" si="3"/>
        <v/>
      </c>
      <c r="K36" s="196" t="str">
        <f t="shared" si="4"/>
        <v/>
      </c>
      <c r="L36" s="443"/>
      <c r="M36" s="444"/>
      <c r="N36" s="182"/>
    </row>
    <row r="37" spans="2:14" ht="15" customHeight="1">
      <c r="B37" s="5">
        <v>28</v>
      </c>
      <c r="C37" s="199" t="str">
        <f t="shared" si="1"/>
        <v>火</v>
      </c>
      <c r="D37" s="245"/>
      <c r="E37" s="246"/>
      <c r="F37" s="83" t="str">
        <f t="shared" si="0"/>
        <v/>
      </c>
      <c r="G37" s="77" t="str">
        <f t="shared" si="2"/>
        <v/>
      </c>
      <c r="H37" s="247"/>
      <c r="I37" s="248"/>
      <c r="J37" s="83" t="str">
        <f t="shared" si="3"/>
        <v/>
      </c>
      <c r="K37" s="196" t="str">
        <f t="shared" si="4"/>
        <v/>
      </c>
      <c r="L37" s="443"/>
      <c r="M37" s="444"/>
      <c r="N37" s="182"/>
    </row>
    <row r="38" spans="2:14" ht="15" customHeight="1">
      <c r="B38" s="5">
        <v>29</v>
      </c>
      <c r="C38" s="199" t="str">
        <f t="shared" si="1"/>
        <v>水</v>
      </c>
      <c r="D38" s="245"/>
      <c r="E38" s="246"/>
      <c r="F38" s="83" t="str">
        <f t="shared" si="0"/>
        <v/>
      </c>
      <c r="G38" s="77" t="str">
        <f t="shared" si="2"/>
        <v/>
      </c>
      <c r="H38" s="247"/>
      <c r="I38" s="248"/>
      <c r="J38" s="83" t="str">
        <f t="shared" si="3"/>
        <v/>
      </c>
      <c r="K38" s="196" t="str">
        <f t="shared" si="4"/>
        <v/>
      </c>
      <c r="L38" s="443"/>
      <c r="M38" s="444"/>
      <c r="N38" s="182"/>
    </row>
    <row r="39" spans="2:14" ht="15" customHeight="1">
      <c r="B39" s="5">
        <v>30</v>
      </c>
      <c r="C39" s="199" t="str">
        <f t="shared" si="1"/>
        <v>木</v>
      </c>
      <c r="D39" s="245"/>
      <c r="E39" s="246"/>
      <c r="F39" s="83" t="str">
        <f t="shared" si="0"/>
        <v/>
      </c>
      <c r="G39" s="77" t="str">
        <f t="shared" si="2"/>
        <v/>
      </c>
      <c r="H39" s="247"/>
      <c r="I39" s="248"/>
      <c r="J39" s="83" t="str">
        <f t="shared" si="3"/>
        <v/>
      </c>
      <c r="K39" s="196" t="str">
        <f t="shared" si="4"/>
        <v/>
      </c>
      <c r="L39" s="443"/>
      <c r="M39" s="444"/>
      <c r="N39" s="182"/>
    </row>
    <row r="40" spans="2:14" ht="15" customHeight="1" thickBot="1">
      <c r="B40" s="21">
        <v>31</v>
      </c>
      <c r="C40" s="200" t="str">
        <f t="shared" si="1"/>
        <v>金</v>
      </c>
      <c r="D40" s="249"/>
      <c r="E40" s="250"/>
      <c r="F40" s="84" t="str">
        <f t="shared" si="0"/>
        <v/>
      </c>
      <c r="G40" s="78" t="str">
        <f t="shared" si="2"/>
        <v/>
      </c>
      <c r="H40" s="251"/>
      <c r="I40" s="252"/>
      <c r="J40" s="84" t="str">
        <f t="shared" si="3"/>
        <v/>
      </c>
      <c r="K40" s="197" t="str">
        <f t="shared" si="4"/>
        <v/>
      </c>
      <c r="L40" s="445"/>
      <c r="M40" s="446"/>
      <c r="N40" s="182"/>
    </row>
    <row r="41" spans="2:14" ht="15" customHeight="1" thickTop="1" thickBot="1">
      <c r="B41" s="184"/>
      <c r="C41" s="185"/>
      <c r="D41" s="54">
        <f>SUM(D10:D40)</f>
        <v>15</v>
      </c>
      <c r="E41" s="85"/>
      <c r="F41" s="85"/>
      <c r="G41" s="79"/>
      <c r="H41" s="85"/>
      <c r="I41" s="79"/>
      <c r="J41" s="85"/>
      <c r="K41" s="80">
        <f>SUM(K10:K40)</f>
        <v>35000</v>
      </c>
      <c r="L41" s="337"/>
      <c r="M41" s="338"/>
      <c r="N41" s="182"/>
    </row>
    <row r="42" spans="2:14" ht="15" customHeight="1" thickBot="1">
      <c r="B42" s="2"/>
      <c r="C42" s="2"/>
      <c r="E42" s="2"/>
    </row>
    <row r="43" spans="2:14" ht="23.5" customHeight="1">
      <c r="B43" s="186" t="s">
        <v>120</v>
      </c>
      <c r="C43" s="187"/>
      <c r="D43" s="188"/>
      <c r="E43" s="65">
        <f>D41</f>
        <v>15</v>
      </c>
      <c r="F43" s="201" t="s">
        <v>121</v>
      </c>
      <c r="I43" s="387" t="s">
        <v>61</v>
      </c>
      <c r="J43" s="388"/>
      <c r="K43" s="388"/>
      <c r="L43" s="388"/>
      <c r="M43" s="389"/>
      <c r="N43" s="87"/>
    </row>
    <row r="44" spans="2:14" ht="23.5" customHeight="1">
      <c r="B44" s="189" t="s">
        <v>104</v>
      </c>
      <c r="C44" s="100"/>
      <c r="D44" s="62"/>
      <c r="E44" s="66">
        <f>K41</f>
        <v>35000</v>
      </c>
      <c r="F44" s="202" t="s">
        <v>52</v>
      </c>
      <c r="I44" s="411"/>
      <c r="J44" s="412"/>
      <c r="K44" s="412"/>
      <c r="L44" s="412"/>
      <c r="M44" s="413"/>
      <c r="N44" s="90"/>
    </row>
    <row r="45" spans="2:14" ht="23.5" customHeight="1">
      <c r="B45" s="189" t="s">
        <v>105</v>
      </c>
      <c r="C45" s="100"/>
      <c r="D45" s="62"/>
      <c r="E45" s="225"/>
      <c r="F45" s="202" t="s">
        <v>52</v>
      </c>
      <c r="I45" s="411"/>
      <c r="J45" s="412"/>
      <c r="K45" s="412"/>
      <c r="L45" s="412"/>
      <c r="M45" s="413"/>
      <c r="N45" s="90"/>
    </row>
    <row r="46" spans="2:14" ht="23.5" customHeight="1" thickBot="1">
      <c r="B46" s="190" t="s">
        <v>106</v>
      </c>
      <c r="C46" s="191"/>
      <c r="D46" s="192"/>
      <c r="E46" s="67">
        <f>E44-E45</f>
        <v>35000</v>
      </c>
      <c r="F46" s="203" t="s">
        <v>52</v>
      </c>
      <c r="I46" s="411"/>
      <c r="J46" s="412"/>
      <c r="K46" s="412"/>
      <c r="L46" s="412"/>
      <c r="M46" s="413"/>
      <c r="N46" s="90"/>
    </row>
    <row r="47" spans="2:14" ht="21" customHeight="1" thickBot="1">
      <c r="I47" s="414"/>
      <c r="J47" s="415"/>
      <c r="K47" s="415"/>
      <c r="L47" s="415"/>
      <c r="M47" s="416"/>
      <c r="N47" s="90"/>
    </row>
    <row r="48" spans="2:14" ht="21" customHeight="1">
      <c r="B48" s="10" t="s">
        <v>107</v>
      </c>
    </row>
    <row r="49" spans="2:12" ht="21" customHeight="1">
      <c r="E49" s="40"/>
    </row>
    <row r="50" spans="2:12" ht="16.5" customHeight="1">
      <c r="B50" s="267"/>
      <c r="C50" s="267"/>
      <c r="E50" s="40"/>
      <c r="F50" s="2"/>
      <c r="G50" s="193"/>
    </row>
    <row r="51" spans="2:12" ht="16.5" customHeight="1">
      <c r="B51" s="263"/>
      <c r="C51" s="263"/>
      <c r="D51" s="2"/>
      <c r="E51" s="40"/>
      <c r="F51" s="2"/>
      <c r="G51" s="2"/>
      <c r="H51" s="2"/>
      <c r="I51" s="2"/>
      <c r="J51" s="2"/>
      <c r="K51" s="2"/>
      <c r="L51" s="2"/>
    </row>
    <row r="52" spans="2:12" ht="16.5" customHeight="1">
      <c r="B52" s="263"/>
      <c r="C52" s="263"/>
      <c r="D52" s="2"/>
      <c r="H52" s="2"/>
      <c r="I52" s="2"/>
      <c r="J52" s="2"/>
      <c r="K52" s="2"/>
    </row>
    <row r="53" spans="2:12" ht="16.5" customHeight="1"/>
    <row r="54" spans="2:12" ht="16.5" customHeight="1">
      <c r="L54" s="143"/>
    </row>
    <row r="55" spans="2:12" ht="14.25" customHeight="1"/>
    <row r="57" spans="2:12" ht="14.25" customHeight="1"/>
  </sheetData>
  <sheetProtection algorithmName="SHA-512" hashValue="ziPXBe55DROTz+Z1/X9IddqsyFAy02j+9tEQznaTePN1pMMHWBB/Oms+30kekNmdfOrWBw+AuzbcRh3cFJxmow==" saltValue="3exYpr2UnLZ33ufRb5YyDA==" spinCount="100000" sheet="1" objects="1" selectLockedCells="1" selectUnlockedCells="1"/>
  <mergeCells count="57">
    <mergeCell ref="B52:C52"/>
    <mergeCell ref="L40:M40"/>
    <mergeCell ref="L41:M41"/>
    <mergeCell ref="I43:M43"/>
    <mergeCell ref="I44:M47"/>
    <mergeCell ref="B50:C50"/>
    <mergeCell ref="B51:C51"/>
    <mergeCell ref="L39:M39"/>
    <mergeCell ref="L28:M28"/>
    <mergeCell ref="L29:M29"/>
    <mergeCell ref="L30:M30"/>
    <mergeCell ref="L31:M31"/>
    <mergeCell ref="L32:M32"/>
    <mergeCell ref="L33:M33"/>
    <mergeCell ref="L34:M34"/>
    <mergeCell ref="L35:M35"/>
    <mergeCell ref="L36:M36"/>
    <mergeCell ref="L37:M37"/>
    <mergeCell ref="L38:M38"/>
    <mergeCell ref="L27:M27"/>
    <mergeCell ref="L16:M16"/>
    <mergeCell ref="L17:M17"/>
    <mergeCell ref="L18:M18"/>
    <mergeCell ref="L19:M19"/>
    <mergeCell ref="L20:M20"/>
    <mergeCell ref="L21:M21"/>
    <mergeCell ref="L22:M22"/>
    <mergeCell ref="L23:M23"/>
    <mergeCell ref="L24:M24"/>
    <mergeCell ref="L25:M25"/>
    <mergeCell ref="L26:M26"/>
    <mergeCell ref="L15:M15"/>
    <mergeCell ref="K4:L4"/>
    <mergeCell ref="E5:G5"/>
    <mergeCell ref="D7:M7"/>
    <mergeCell ref="B8:B9"/>
    <mergeCell ref="C8:C9"/>
    <mergeCell ref="D8:D9"/>
    <mergeCell ref="E8:G8"/>
    <mergeCell ref="H8:J8"/>
    <mergeCell ref="L8:M9"/>
    <mergeCell ref="L10:M10"/>
    <mergeCell ref="L11:M11"/>
    <mergeCell ref="L12:M12"/>
    <mergeCell ref="L13:M13"/>
    <mergeCell ref="L14:M14"/>
    <mergeCell ref="B5:D5"/>
    <mergeCell ref="E2:L2"/>
    <mergeCell ref="U2:V2"/>
    <mergeCell ref="W2:Z2"/>
    <mergeCell ref="U3:U4"/>
    <mergeCell ref="V3:V4"/>
    <mergeCell ref="W3:W4"/>
    <mergeCell ref="X3:X4"/>
    <mergeCell ref="Y3:Y4"/>
    <mergeCell ref="Z3:Z4"/>
    <mergeCell ref="E4:G4"/>
  </mergeCells>
  <phoneticPr fontId="2"/>
  <conditionalFormatting sqref="E5">
    <cfRule type="expression" dxfId="1" priority="1">
      <formula>$E$4="⑥実証実験"</formula>
    </cfRule>
  </conditionalFormatting>
  <dataValidations count="5">
    <dataValidation type="decimal" operator="greaterThan" allowBlank="1" showInputMessage="1" showErrorMessage="1" sqref="H10:I40 D10:D40" xr:uid="{00000000-0002-0000-0900-000000000000}">
      <formula1>0</formula1>
    </dataValidation>
    <dataValidation type="list" allowBlank="1" showInputMessage="1" showErrorMessage="1" sqref="E5:G5" xr:uid="{00000000-0002-0000-0900-000001000000}">
      <formula1>補助対象事業</formula1>
    </dataValidation>
    <dataValidation type="list" allowBlank="1" showInputMessage="1" showErrorMessage="1" sqref="E4:G4" xr:uid="{00000000-0002-0000-0900-000002000000}">
      <formula1>事業名</formula1>
    </dataValidation>
    <dataValidation type="list" allowBlank="1" showInputMessage="1" showErrorMessage="1" sqref="E10:E40" xr:uid="{00000000-0002-0000-0900-000003000000}">
      <formula1>執筆２</formula1>
    </dataValidation>
    <dataValidation type="list" allowBlank="1" showInputMessage="1" showErrorMessage="1" sqref="C10" xr:uid="{00000000-0002-0000-0900-000004000000}">
      <formula1>曜日</formula1>
    </dataValidation>
  </dataValidations>
  <pageMargins left="0.78740157480314965" right="0.51181102362204722" top="0.78740157480314965" bottom="0.39370078740157483" header="0.51181102362204722" footer="0.51181102362204722"/>
  <pageSetup paperSize="9" scale="58" orientation="landscape" r:id="rId1"/>
  <headerFooter alignWithMargins="0"/>
  <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92D050"/>
  </sheetPr>
  <dimension ref="A2:O70"/>
  <sheetViews>
    <sheetView showGridLines="0" view="pageBreakPreview" zoomScale="90" zoomScaleNormal="100" zoomScaleSheetLayoutView="90" workbookViewId="0">
      <selection activeCell="C4" sqref="C4:K4"/>
    </sheetView>
  </sheetViews>
  <sheetFormatPr baseColWidth="10" defaultColWidth="9" defaultRowHeight="14"/>
  <cols>
    <col min="1" max="1" width="3.6640625" style="10" customWidth="1"/>
    <col min="2" max="2" width="27" style="10" customWidth="1"/>
    <col min="3" max="3" width="9" style="10"/>
    <col min="4" max="4" width="4.5" style="10" customWidth="1"/>
    <col min="5" max="5" width="9" style="10"/>
    <col min="6" max="6" width="4.6640625" style="10" customWidth="1"/>
    <col min="7" max="7" width="9" style="10"/>
    <col min="8" max="8" width="4.5" style="10" customWidth="1"/>
    <col min="9" max="9" width="12" style="10" customWidth="1"/>
    <col min="10" max="10" width="5" style="10" customWidth="1"/>
    <col min="11" max="11" width="12.6640625" style="10" customWidth="1"/>
    <col min="12" max="12" width="3.6640625" style="10" customWidth="1"/>
    <col min="13" max="16384" width="9" style="10"/>
  </cols>
  <sheetData>
    <row r="2" spans="2:15" ht="22">
      <c r="B2" s="174" t="s">
        <v>122</v>
      </c>
      <c r="C2" s="317" t="s">
        <v>123</v>
      </c>
      <c r="D2" s="317"/>
      <c r="E2" s="317"/>
      <c r="F2" s="317"/>
      <c r="G2" s="317"/>
    </row>
    <row r="4" spans="2:15">
      <c r="B4" s="10" t="s">
        <v>124</v>
      </c>
      <c r="C4" s="400" t="s">
        <v>4</v>
      </c>
      <c r="D4" s="400"/>
      <c r="E4" s="400"/>
      <c r="F4" s="400"/>
      <c r="G4" s="400"/>
      <c r="H4" s="400"/>
      <c r="I4" s="400"/>
      <c r="J4" s="400"/>
      <c r="K4" s="400"/>
    </row>
    <row r="5" spans="2:15">
      <c r="B5" s="10" t="s">
        <v>7</v>
      </c>
      <c r="C5" s="403" t="s">
        <v>154</v>
      </c>
      <c r="D5" s="403"/>
      <c r="E5" s="403"/>
      <c r="F5" s="403"/>
      <c r="G5" s="403"/>
      <c r="H5" s="403"/>
      <c r="I5" s="403"/>
      <c r="J5" s="403"/>
      <c r="K5" s="403"/>
    </row>
    <row r="7" spans="2:15">
      <c r="B7" s="175" t="s">
        <v>125</v>
      </c>
      <c r="C7" s="447" t="s">
        <v>291</v>
      </c>
      <c r="D7" s="447"/>
      <c r="E7" s="447"/>
      <c r="F7" s="447"/>
      <c r="G7" s="447"/>
      <c r="H7" s="447"/>
      <c r="I7" s="447"/>
      <c r="J7" s="447"/>
      <c r="K7" s="447"/>
    </row>
    <row r="8" spans="2:15">
      <c r="B8" s="175" t="s">
        <v>126</v>
      </c>
      <c r="C8" s="240">
        <v>2023</v>
      </c>
      <c r="D8" s="176" t="s">
        <v>75</v>
      </c>
      <c r="E8" s="240">
        <v>10</v>
      </c>
      <c r="F8" s="176" t="s">
        <v>76</v>
      </c>
      <c r="G8" s="240">
        <v>1</v>
      </c>
      <c r="H8" s="176" t="s">
        <v>77</v>
      </c>
      <c r="I8" s="253">
        <v>0.41666666666666669</v>
      </c>
      <c r="J8" s="177" t="s">
        <v>127</v>
      </c>
      <c r="K8" s="253">
        <v>0.5</v>
      </c>
    </row>
    <row r="9" spans="2:15">
      <c r="B9" s="175" t="s">
        <v>128</v>
      </c>
      <c r="C9" s="448" t="s">
        <v>292</v>
      </c>
      <c r="D9" s="448"/>
      <c r="E9" s="448"/>
      <c r="F9" s="448"/>
      <c r="G9" s="448"/>
      <c r="H9" s="448"/>
      <c r="I9" s="448"/>
      <c r="J9" s="448"/>
      <c r="K9" s="448"/>
    </row>
    <row r="10" spans="2:15">
      <c r="B10" s="394" t="s">
        <v>129</v>
      </c>
      <c r="C10" s="449" t="s">
        <v>293</v>
      </c>
      <c r="D10" s="449"/>
      <c r="E10" s="449"/>
      <c r="F10" s="449"/>
      <c r="G10" s="449"/>
      <c r="H10" s="449"/>
      <c r="I10" s="449"/>
      <c r="J10" s="449"/>
      <c r="K10" s="449"/>
    </row>
    <row r="11" spans="2:15">
      <c r="B11" s="394"/>
      <c r="C11" s="450" t="s">
        <v>294</v>
      </c>
      <c r="D11" s="450"/>
      <c r="E11" s="450"/>
      <c r="F11" s="450"/>
      <c r="G11" s="450"/>
      <c r="H11" s="450"/>
      <c r="I11" s="450"/>
      <c r="J11" s="450"/>
      <c r="K11" s="450"/>
    </row>
    <row r="12" spans="2:15">
      <c r="B12" s="394"/>
      <c r="C12" s="450" t="s">
        <v>295</v>
      </c>
      <c r="D12" s="450"/>
      <c r="E12" s="450"/>
      <c r="F12" s="450"/>
      <c r="G12" s="450"/>
      <c r="H12" s="450"/>
      <c r="I12" s="450"/>
      <c r="J12" s="450"/>
      <c r="K12" s="450"/>
      <c r="N12" s="2"/>
      <c r="O12" s="35"/>
    </row>
    <row r="13" spans="2:15">
      <c r="B13" s="394"/>
      <c r="C13" s="450" t="s">
        <v>296</v>
      </c>
      <c r="D13" s="450"/>
      <c r="E13" s="450"/>
      <c r="F13" s="450"/>
      <c r="G13" s="450"/>
      <c r="H13" s="450"/>
      <c r="I13" s="450"/>
      <c r="J13" s="450"/>
      <c r="K13" s="450"/>
      <c r="N13" s="2"/>
      <c r="O13" s="35"/>
    </row>
    <row r="14" spans="2:15">
      <c r="B14" s="394"/>
      <c r="C14" s="451" t="s">
        <v>297</v>
      </c>
      <c r="D14" s="451"/>
      <c r="E14" s="451"/>
      <c r="F14" s="451"/>
      <c r="G14" s="451"/>
      <c r="H14" s="451"/>
      <c r="I14" s="451"/>
      <c r="J14" s="451"/>
      <c r="K14" s="451"/>
      <c r="N14" s="2"/>
      <c r="O14" s="35"/>
    </row>
    <row r="15" spans="2:15">
      <c r="N15" s="2"/>
      <c r="O15" s="35"/>
    </row>
    <row r="16" spans="2:15">
      <c r="B16" s="454" t="s">
        <v>130</v>
      </c>
      <c r="C16" s="454"/>
      <c r="D16" s="454"/>
      <c r="E16" s="454"/>
      <c r="F16" s="454"/>
      <c r="G16" s="454"/>
      <c r="H16" s="454"/>
      <c r="I16" s="454"/>
      <c r="J16" s="454"/>
      <c r="K16" s="454"/>
      <c r="N16" s="2"/>
      <c r="O16" s="35"/>
    </row>
    <row r="17" spans="2:15">
      <c r="B17" s="453" t="s">
        <v>298</v>
      </c>
      <c r="C17" s="453"/>
      <c r="D17" s="453"/>
      <c r="E17" s="453"/>
      <c r="F17" s="453"/>
      <c r="G17" s="453"/>
      <c r="H17" s="453"/>
      <c r="I17" s="453"/>
      <c r="J17" s="453"/>
      <c r="K17" s="453"/>
      <c r="N17" s="2"/>
      <c r="O17" s="35"/>
    </row>
    <row r="18" spans="2:15">
      <c r="B18" s="453"/>
      <c r="C18" s="453"/>
      <c r="D18" s="453"/>
      <c r="E18" s="453"/>
      <c r="F18" s="453"/>
      <c r="G18" s="453"/>
      <c r="H18" s="453"/>
      <c r="I18" s="453"/>
      <c r="J18" s="453"/>
      <c r="K18" s="453"/>
      <c r="N18" s="2"/>
      <c r="O18" s="35"/>
    </row>
    <row r="19" spans="2:15">
      <c r="B19" s="453"/>
      <c r="C19" s="453"/>
      <c r="D19" s="453"/>
      <c r="E19" s="453"/>
      <c r="F19" s="453"/>
      <c r="G19" s="453"/>
      <c r="H19" s="453"/>
      <c r="I19" s="453"/>
      <c r="J19" s="453"/>
      <c r="K19" s="453"/>
      <c r="N19" s="2"/>
      <c r="O19" s="35"/>
    </row>
    <row r="20" spans="2:15">
      <c r="B20" s="453"/>
      <c r="C20" s="453"/>
      <c r="D20" s="453"/>
      <c r="E20" s="453"/>
      <c r="F20" s="453"/>
      <c r="G20" s="453"/>
      <c r="H20" s="453"/>
      <c r="I20" s="453"/>
      <c r="J20" s="453"/>
      <c r="K20" s="453"/>
      <c r="N20" s="2"/>
      <c r="O20" s="35"/>
    </row>
    <row r="21" spans="2:15">
      <c r="B21" s="453"/>
      <c r="C21" s="453"/>
      <c r="D21" s="453"/>
      <c r="E21" s="453"/>
      <c r="F21" s="453"/>
      <c r="G21" s="453"/>
      <c r="H21" s="453"/>
      <c r="I21" s="453"/>
      <c r="J21" s="453"/>
      <c r="K21" s="453"/>
      <c r="N21" s="2"/>
      <c r="O21" s="35"/>
    </row>
    <row r="22" spans="2:15">
      <c r="B22" s="453"/>
      <c r="C22" s="453"/>
      <c r="D22" s="453"/>
      <c r="E22" s="453"/>
      <c r="F22" s="453"/>
      <c r="G22" s="453"/>
      <c r="H22" s="453"/>
      <c r="I22" s="453"/>
      <c r="J22" s="453"/>
      <c r="K22" s="453"/>
      <c r="O22" s="35"/>
    </row>
    <row r="23" spans="2:15">
      <c r="B23" s="453"/>
      <c r="C23" s="453"/>
      <c r="D23" s="453"/>
      <c r="E23" s="453"/>
      <c r="F23" s="453"/>
      <c r="G23" s="453"/>
      <c r="H23" s="453"/>
      <c r="I23" s="453"/>
      <c r="J23" s="453"/>
      <c r="K23" s="453"/>
      <c r="O23" s="35"/>
    </row>
    <row r="24" spans="2:15">
      <c r="B24" s="453"/>
      <c r="C24" s="453"/>
      <c r="D24" s="453"/>
      <c r="E24" s="453"/>
      <c r="F24" s="453"/>
      <c r="G24" s="453"/>
      <c r="H24" s="453"/>
      <c r="I24" s="453"/>
      <c r="J24" s="453"/>
      <c r="K24" s="453"/>
      <c r="O24" s="35"/>
    </row>
    <row r="25" spans="2:15">
      <c r="B25" s="453"/>
      <c r="C25" s="453"/>
      <c r="D25" s="453"/>
      <c r="E25" s="453"/>
      <c r="F25" s="453"/>
      <c r="G25" s="453"/>
      <c r="H25" s="453"/>
      <c r="I25" s="453"/>
      <c r="J25" s="453"/>
      <c r="K25" s="453"/>
      <c r="O25" s="35"/>
    </row>
    <row r="26" spans="2:15">
      <c r="B26" s="453"/>
      <c r="C26" s="453"/>
      <c r="D26" s="453"/>
      <c r="E26" s="453"/>
      <c r="F26" s="453"/>
      <c r="G26" s="453"/>
      <c r="H26" s="453"/>
      <c r="I26" s="453"/>
      <c r="J26" s="453"/>
      <c r="K26" s="453"/>
      <c r="O26" s="35"/>
    </row>
    <row r="27" spans="2:15">
      <c r="B27" s="453"/>
      <c r="C27" s="453"/>
      <c r="D27" s="453"/>
      <c r="E27" s="453"/>
      <c r="F27" s="453"/>
      <c r="G27" s="453"/>
      <c r="H27" s="453"/>
      <c r="I27" s="453"/>
      <c r="J27" s="453"/>
      <c r="K27" s="453"/>
      <c r="O27" s="35"/>
    </row>
    <row r="28" spans="2:15">
      <c r="B28" s="453"/>
      <c r="C28" s="453"/>
      <c r="D28" s="453"/>
      <c r="E28" s="453"/>
      <c r="F28" s="453"/>
      <c r="G28" s="453"/>
      <c r="H28" s="453"/>
      <c r="I28" s="453"/>
      <c r="J28" s="453"/>
      <c r="K28" s="453"/>
      <c r="O28" s="35"/>
    </row>
    <row r="29" spans="2:15">
      <c r="B29" s="453"/>
      <c r="C29" s="453"/>
      <c r="D29" s="453"/>
      <c r="E29" s="453"/>
      <c r="F29" s="453"/>
      <c r="G29" s="453"/>
      <c r="H29" s="453"/>
      <c r="I29" s="453"/>
      <c r="J29" s="453"/>
      <c r="K29" s="453"/>
    </row>
    <row r="30" spans="2:15">
      <c r="B30" s="453"/>
      <c r="C30" s="453"/>
      <c r="D30" s="453"/>
      <c r="E30" s="453"/>
      <c r="F30" s="453"/>
      <c r="G30" s="453"/>
      <c r="H30" s="453"/>
      <c r="I30" s="453"/>
      <c r="J30" s="453"/>
      <c r="K30" s="453"/>
    </row>
    <row r="31" spans="2:15">
      <c r="B31" s="453"/>
      <c r="C31" s="453"/>
      <c r="D31" s="453"/>
      <c r="E31" s="453"/>
      <c r="F31" s="453"/>
      <c r="G31" s="453"/>
      <c r="H31" s="453"/>
      <c r="I31" s="453"/>
      <c r="J31" s="453"/>
      <c r="K31" s="453"/>
    </row>
    <row r="32" spans="2:15">
      <c r="B32" s="453"/>
      <c r="C32" s="453"/>
      <c r="D32" s="453"/>
      <c r="E32" s="453"/>
      <c r="F32" s="453"/>
      <c r="G32" s="453"/>
      <c r="H32" s="453"/>
      <c r="I32" s="453"/>
      <c r="J32" s="453"/>
      <c r="K32" s="453"/>
    </row>
    <row r="33" spans="2:11">
      <c r="B33" s="453"/>
      <c r="C33" s="453"/>
      <c r="D33" s="453"/>
      <c r="E33" s="453"/>
      <c r="F33" s="453"/>
      <c r="G33" s="453"/>
      <c r="H33" s="453"/>
      <c r="I33" s="453"/>
      <c r="J33" s="453"/>
      <c r="K33" s="453"/>
    </row>
    <row r="34" spans="2:11">
      <c r="B34" s="453"/>
      <c r="C34" s="453"/>
      <c r="D34" s="453"/>
      <c r="E34" s="453"/>
      <c r="F34" s="453"/>
      <c r="G34" s="453"/>
      <c r="H34" s="453"/>
      <c r="I34" s="453"/>
      <c r="J34" s="453"/>
      <c r="K34" s="453"/>
    </row>
    <row r="35" spans="2:11">
      <c r="B35" s="453"/>
      <c r="C35" s="453"/>
      <c r="D35" s="453"/>
      <c r="E35" s="453"/>
      <c r="F35" s="453"/>
      <c r="G35" s="453"/>
      <c r="H35" s="453"/>
      <c r="I35" s="453"/>
      <c r="J35" s="453"/>
      <c r="K35" s="453"/>
    </row>
    <row r="36" spans="2:11">
      <c r="B36" s="453"/>
      <c r="C36" s="453"/>
      <c r="D36" s="453"/>
      <c r="E36" s="453"/>
      <c r="F36" s="453"/>
      <c r="G36" s="453"/>
      <c r="H36" s="453"/>
      <c r="I36" s="453"/>
      <c r="J36" s="453"/>
      <c r="K36" s="453"/>
    </row>
    <row r="38" spans="2:11">
      <c r="B38" s="454" t="s">
        <v>131</v>
      </c>
      <c r="C38" s="454"/>
      <c r="D38" s="454"/>
      <c r="E38" s="454"/>
      <c r="F38" s="454"/>
      <c r="G38" s="454"/>
      <c r="H38" s="454"/>
      <c r="I38" s="454"/>
      <c r="J38" s="454"/>
      <c r="K38" s="454"/>
    </row>
    <row r="39" spans="2:11">
      <c r="B39" s="453"/>
      <c r="C39" s="453"/>
      <c r="D39" s="453"/>
      <c r="E39" s="453"/>
      <c r="F39" s="453"/>
      <c r="G39" s="453"/>
      <c r="H39" s="453"/>
      <c r="I39" s="453"/>
      <c r="J39" s="453"/>
      <c r="K39" s="453"/>
    </row>
    <row r="40" spans="2:11">
      <c r="B40" s="453"/>
      <c r="C40" s="453"/>
      <c r="D40" s="453"/>
      <c r="E40" s="453"/>
      <c r="F40" s="453"/>
      <c r="G40" s="453"/>
      <c r="H40" s="453"/>
      <c r="I40" s="453"/>
      <c r="J40" s="453"/>
      <c r="K40" s="453"/>
    </row>
    <row r="41" spans="2:11">
      <c r="B41" s="453"/>
      <c r="C41" s="453"/>
      <c r="D41" s="453"/>
      <c r="E41" s="453"/>
      <c r="F41" s="453"/>
      <c r="G41" s="453"/>
      <c r="H41" s="453"/>
      <c r="I41" s="453"/>
      <c r="J41" s="453"/>
      <c r="K41" s="453"/>
    </row>
    <row r="42" spans="2:11">
      <c r="B42" s="453"/>
      <c r="C42" s="453"/>
      <c r="D42" s="453"/>
      <c r="E42" s="453"/>
      <c r="F42" s="453"/>
      <c r="G42" s="453"/>
      <c r="H42" s="453"/>
      <c r="I42" s="453"/>
      <c r="J42" s="453"/>
      <c r="K42" s="453"/>
    </row>
    <row r="43" spans="2:11">
      <c r="B43" s="453"/>
      <c r="C43" s="453"/>
      <c r="D43" s="453"/>
      <c r="E43" s="453"/>
      <c r="F43" s="453"/>
      <c r="G43" s="453"/>
      <c r="H43" s="453"/>
      <c r="I43" s="453"/>
      <c r="J43" s="453"/>
      <c r="K43" s="453"/>
    </row>
    <row r="44" spans="2:11">
      <c r="B44" s="453"/>
      <c r="C44" s="453"/>
      <c r="D44" s="453"/>
      <c r="E44" s="453"/>
      <c r="F44" s="453"/>
      <c r="G44" s="453"/>
      <c r="H44" s="453"/>
      <c r="I44" s="453"/>
      <c r="J44" s="453"/>
      <c r="K44" s="453"/>
    </row>
    <row r="45" spans="2:11">
      <c r="B45" s="453"/>
      <c r="C45" s="453"/>
      <c r="D45" s="453"/>
      <c r="E45" s="453"/>
      <c r="F45" s="453"/>
      <c r="G45" s="453"/>
      <c r="H45" s="453"/>
      <c r="I45" s="453"/>
      <c r="J45" s="453"/>
      <c r="K45" s="453"/>
    </row>
    <row r="46" spans="2:11">
      <c r="B46" s="453"/>
      <c r="C46" s="453"/>
      <c r="D46" s="453"/>
      <c r="E46" s="453"/>
      <c r="F46" s="453"/>
      <c r="G46" s="453"/>
      <c r="H46" s="453"/>
      <c r="I46" s="453"/>
      <c r="J46" s="453"/>
      <c r="K46" s="453"/>
    </row>
    <row r="47" spans="2:11">
      <c r="B47" s="453"/>
      <c r="C47" s="453"/>
      <c r="D47" s="453"/>
      <c r="E47" s="453"/>
      <c r="F47" s="453"/>
      <c r="G47" s="453"/>
      <c r="H47" s="453"/>
      <c r="I47" s="453"/>
      <c r="J47" s="453"/>
      <c r="K47" s="453"/>
    </row>
    <row r="48" spans="2:11">
      <c r="B48" s="453"/>
      <c r="C48" s="453"/>
      <c r="D48" s="453"/>
      <c r="E48" s="453"/>
      <c r="F48" s="453"/>
      <c r="G48" s="453"/>
      <c r="H48" s="453"/>
      <c r="I48" s="453"/>
      <c r="J48" s="453"/>
      <c r="K48" s="453"/>
    </row>
    <row r="49" spans="2:11">
      <c r="B49" s="453"/>
      <c r="C49" s="453"/>
      <c r="D49" s="453"/>
      <c r="E49" s="453"/>
      <c r="F49" s="453"/>
      <c r="G49" s="453"/>
      <c r="H49" s="453"/>
      <c r="I49" s="453"/>
      <c r="J49" s="453"/>
      <c r="K49" s="453"/>
    </row>
    <row r="50" spans="2:11">
      <c r="B50" s="453"/>
      <c r="C50" s="453"/>
      <c r="D50" s="453"/>
      <c r="E50" s="453"/>
      <c r="F50" s="453"/>
      <c r="G50" s="453"/>
      <c r="H50" s="453"/>
      <c r="I50" s="453"/>
      <c r="J50" s="453"/>
      <c r="K50" s="453"/>
    </row>
    <row r="51" spans="2:11">
      <c r="B51" s="453"/>
      <c r="C51" s="453"/>
      <c r="D51" s="453"/>
      <c r="E51" s="453"/>
      <c r="F51" s="453"/>
      <c r="G51" s="453"/>
      <c r="H51" s="453"/>
      <c r="I51" s="453"/>
      <c r="J51" s="453"/>
      <c r="K51" s="453"/>
    </row>
    <row r="52" spans="2:11">
      <c r="B52" s="453"/>
      <c r="C52" s="453"/>
      <c r="D52" s="453"/>
      <c r="E52" s="453"/>
      <c r="F52" s="453"/>
      <c r="G52" s="453"/>
      <c r="H52" s="453"/>
      <c r="I52" s="453"/>
      <c r="J52" s="453"/>
      <c r="K52" s="453"/>
    </row>
    <row r="53" spans="2:11">
      <c r="B53" s="453"/>
      <c r="C53" s="453"/>
      <c r="D53" s="453"/>
      <c r="E53" s="453"/>
      <c r="F53" s="453"/>
      <c r="G53" s="453"/>
      <c r="H53" s="453"/>
      <c r="I53" s="453"/>
      <c r="J53" s="453"/>
      <c r="K53" s="453"/>
    </row>
    <row r="54" spans="2:11">
      <c r="B54" s="453"/>
      <c r="C54" s="453"/>
      <c r="D54" s="453"/>
      <c r="E54" s="453"/>
      <c r="F54" s="453"/>
      <c r="G54" s="453"/>
      <c r="H54" s="453"/>
      <c r="I54" s="453"/>
      <c r="J54" s="453"/>
      <c r="K54" s="453"/>
    </row>
    <row r="55" spans="2:11">
      <c r="B55" s="453"/>
      <c r="C55" s="453"/>
      <c r="D55" s="453"/>
      <c r="E55" s="453"/>
      <c r="F55" s="453"/>
      <c r="G55" s="453"/>
      <c r="H55" s="453"/>
      <c r="I55" s="453"/>
      <c r="J55" s="453"/>
      <c r="K55" s="453"/>
    </row>
    <row r="56" spans="2:11">
      <c r="B56" s="453"/>
      <c r="C56" s="453"/>
      <c r="D56" s="453"/>
      <c r="E56" s="453"/>
      <c r="F56" s="453"/>
      <c r="G56" s="453"/>
      <c r="H56" s="453"/>
      <c r="I56" s="453"/>
      <c r="J56" s="453"/>
      <c r="K56" s="453"/>
    </row>
    <row r="57" spans="2:11">
      <c r="B57" s="453"/>
      <c r="C57" s="453"/>
      <c r="D57" s="453"/>
      <c r="E57" s="453"/>
      <c r="F57" s="453"/>
      <c r="G57" s="453"/>
      <c r="H57" s="453"/>
      <c r="I57" s="453"/>
      <c r="J57" s="453"/>
      <c r="K57" s="453"/>
    </row>
    <row r="58" spans="2:11">
      <c r="B58" s="453"/>
      <c r="C58" s="453"/>
      <c r="D58" s="453"/>
      <c r="E58" s="453"/>
      <c r="F58" s="453"/>
      <c r="G58" s="453"/>
      <c r="H58" s="453"/>
      <c r="I58" s="453"/>
      <c r="J58" s="453"/>
      <c r="K58" s="453"/>
    </row>
    <row r="60" spans="2:11">
      <c r="B60" s="10" t="s">
        <v>132</v>
      </c>
      <c r="C60" s="4" t="s">
        <v>5</v>
      </c>
      <c r="D60" s="420" t="s">
        <v>299</v>
      </c>
      <c r="E60" s="420"/>
      <c r="F60" s="420"/>
      <c r="G60" s="420"/>
      <c r="H60" s="420"/>
      <c r="I60" s="420"/>
    </row>
    <row r="61" spans="2:11">
      <c r="C61" s="6" t="s">
        <v>8</v>
      </c>
      <c r="D61" s="452" t="s">
        <v>300</v>
      </c>
      <c r="E61" s="452"/>
      <c r="F61" s="452"/>
      <c r="G61" s="452"/>
      <c r="H61" s="452"/>
      <c r="I61" s="452"/>
    </row>
    <row r="62" spans="2:11">
      <c r="B62" s="10" t="s">
        <v>133</v>
      </c>
      <c r="C62" s="6" t="s">
        <v>5</v>
      </c>
      <c r="D62" s="452" t="s">
        <v>299</v>
      </c>
      <c r="E62" s="452"/>
      <c r="F62" s="452"/>
      <c r="G62" s="452"/>
      <c r="H62" s="452"/>
      <c r="I62" s="452"/>
    </row>
    <row r="63" spans="2:11">
      <c r="C63" s="6" t="s">
        <v>8</v>
      </c>
      <c r="D63" s="452" t="s">
        <v>301</v>
      </c>
      <c r="E63" s="452"/>
      <c r="F63" s="452"/>
      <c r="G63" s="452"/>
      <c r="H63" s="452"/>
      <c r="I63" s="452"/>
    </row>
    <row r="65" spans="1:4">
      <c r="D65" s="40"/>
    </row>
    <row r="66" spans="1:4">
      <c r="A66" s="267"/>
      <c r="B66" s="267"/>
      <c r="D66" s="40"/>
    </row>
    <row r="67" spans="1:4">
      <c r="B67" s="168"/>
      <c r="D67" s="40"/>
    </row>
    <row r="68" spans="1:4">
      <c r="B68" s="168"/>
    </row>
    <row r="69" spans="1:4">
      <c r="B69" s="168"/>
    </row>
    <row r="70" spans="1:4">
      <c r="B70" s="168"/>
    </row>
  </sheetData>
  <sheetProtection algorithmName="SHA-512" hashValue="2dzwi+zrqnnZKel8AfvOkgXXVoZhitLzRNcL85m07Eq1S123x1Ltbfs8Zf/n0eQoVlmRpXcMyjbirVizuTVDMg==" saltValue="EOAigjGQFyU2Ak9DQqmzqw==" spinCount="100000" sheet="1" objects="1" scenarios="1" selectLockedCells="1" selectUnlockedCells="1"/>
  <mergeCells count="20">
    <mergeCell ref="D63:I63"/>
    <mergeCell ref="A66:B66"/>
    <mergeCell ref="C5:K5"/>
    <mergeCell ref="B39:K58"/>
    <mergeCell ref="D60:I60"/>
    <mergeCell ref="B16:K16"/>
    <mergeCell ref="B17:K36"/>
    <mergeCell ref="B38:K38"/>
    <mergeCell ref="D61:I61"/>
    <mergeCell ref="D62:I62"/>
    <mergeCell ref="C2:G2"/>
    <mergeCell ref="C7:K7"/>
    <mergeCell ref="C9:K9"/>
    <mergeCell ref="B10:B14"/>
    <mergeCell ref="C10:K10"/>
    <mergeCell ref="C11:K11"/>
    <mergeCell ref="C12:K12"/>
    <mergeCell ref="C13:K13"/>
    <mergeCell ref="C4:K4"/>
    <mergeCell ref="C14:K14"/>
  </mergeCells>
  <phoneticPr fontId="2"/>
  <conditionalFormatting sqref="C5">
    <cfRule type="expression" dxfId="0" priority="1">
      <formula>$C$4="⑥実証実験"</formula>
    </cfRule>
  </conditionalFormatting>
  <dataValidations count="6">
    <dataValidation type="time" operator="greaterThanOrEqual" allowBlank="1" showInputMessage="1" showErrorMessage="1" errorTitle="時刻形式で入力してください" error="「hh:mm」形式で、半角・24時間表記で入力してください。" sqref="I8 K8" xr:uid="{00000000-0002-0000-0A00-000000000000}">
      <formula1>0</formula1>
    </dataValidation>
    <dataValidation type="list" allowBlank="1" showInputMessage="1" showErrorMessage="1" sqref="G8" xr:uid="{00000000-0002-0000-0A00-000001000000}">
      <formula1>INDIRECT("_"&amp;$E$8)</formula1>
    </dataValidation>
    <dataValidation type="list" allowBlank="1" showInputMessage="1" showErrorMessage="1" sqref="E8" xr:uid="{00000000-0002-0000-0A00-000002000000}">
      <formula1>INDIRECT("_"&amp;$C$8)</formula1>
    </dataValidation>
    <dataValidation type="list" operator="equal" allowBlank="1" showInputMessage="1" showErrorMessage="1" sqref="C8" xr:uid="{00000000-0002-0000-0A00-000003000000}">
      <formula1>"2022,2023"</formula1>
    </dataValidation>
    <dataValidation type="list" allowBlank="1" showInputMessage="1" showErrorMessage="1" sqref="C4" xr:uid="{00000000-0002-0000-0A00-000004000000}">
      <formula1>事業名</formula1>
    </dataValidation>
    <dataValidation type="list" allowBlank="1" showInputMessage="1" showErrorMessage="1" sqref="C5:K5" xr:uid="{00000000-0002-0000-0A00-000005000000}">
      <formula1>補助対象事業</formula1>
    </dataValidation>
  </dataValidations>
  <pageMargins left="0.7" right="0.7" top="0.75" bottom="0.75" header="0.3" footer="0.3"/>
  <pageSetup paperSize="9" scale="77" orientation="portrait" r:id="rId1"/>
  <drawing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20354C45B436C245ADCD7534FCF1EF80" ma:contentTypeVersion="9" ma:contentTypeDescription="新しいドキュメントを作成します。" ma:contentTypeScope="" ma:versionID="77f92ea9d2fb98852bda25163d9162ff">
  <xsd:schema xmlns:xsd="http://www.w3.org/2001/XMLSchema" xmlns:xs="http://www.w3.org/2001/XMLSchema" xmlns:p="http://schemas.microsoft.com/office/2006/metadata/properties" xmlns:ns2="d4aae053-c6ec-4881-9285-0a522cbb6e9d" targetNamespace="http://schemas.microsoft.com/office/2006/metadata/properties" ma:root="true" ma:fieldsID="f6b19abe9e2716de016f792d49b81a65" ns2:_="">
    <xsd:import namespace="d4aae053-c6ec-4881-9285-0a522cbb6e9d"/>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4aae053-c6ec-4881-9285-0a522cbb6e9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21B6D06-8A3D-45D2-85FC-8C70E7DE99EA}">
  <ds:schemaRefs>
    <ds:schemaRef ds:uri="http://schemas.microsoft.com/sharepoint/v3/contenttype/forms"/>
  </ds:schemaRefs>
</ds:datastoreItem>
</file>

<file path=customXml/itemProps2.xml><?xml version="1.0" encoding="utf-8"?>
<ds:datastoreItem xmlns:ds="http://schemas.openxmlformats.org/officeDocument/2006/customXml" ds:itemID="{86ABB8E2-6D0E-419F-B213-4D44E2758BA2}">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C42F24C4-D1C9-4C00-8A94-9C70E37CBD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d4aae053-c6ec-4881-9285-0a522cbb6e9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11</vt:i4>
      </vt:variant>
      <vt:variant>
        <vt:lpstr>名前付き一覧</vt:lpstr>
      </vt:variant>
      <vt:variant>
        <vt:i4>37</vt:i4>
      </vt:variant>
    </vt:vector>
  </HeadingPairs>
  <TitlesOfParts>
    <vt:vector size="48" baseType="lpstr">
      <vt:lpstr>業務日誌</vt:lpstr>
      <vt:lpstr>旅費</vt:lpstr>
      <vt:lpstr>謝金-会議講演</vt:lpstr>
      <vt:lpstr>謝金-執筆</vt:lpstr>
      <vt:lpstr>議事録</vt:lpstr>
      <vt:lpstr>リスト</vt:lpstr>
      <vt:lpstr>記入例（業務日誌）</vt:lpstr>
      <vt:lpstr>記入例（旅費）</vt:lpstr>
      <vt:lpstr>記入例（謝金-会議講演）</vt:lpstr>
      <vt:lpstr>記入例（謝金-執筆）</vt:lpstr>
      <vt:lpstr>記入例（議事録）</vt:lpstr>
      <vt:lpstr>_1</vt:lpstr>
      <vt:lpstr>_10</vt:lpstr>
      <vt:lpstr>_11</vt:lpstr>
      <vt:lpstr>_12</vt:lpstr>
      <vt:lpstr>_2</vt:lpstr>
      <vt:lpstr>_2023</vt:lpstr>
      <vt:lpstr>_2024</vt:lpstr>
      <vt:lpstr>_3</vt:lpstr>
      <vt:lpstr>_4</vt:lpstr>
      <vt:lpstr>_5</vt:lpstr>
      <vt:lpstr>_6</vt:lpstr>
      <vt:lpstr>_7</vt:lpstr>
      <vt:lpstr>_8</vt:lpstr>
      <vt:lpstr>_9</vt:lpstr>
      <vt:lpstr>'記入例（議事録）'!Print_Area</vt:lpstr>
      <vt:lpstr>'記入例（業務日誌）'!Print_Area</vt:lpstr>
      <vt:lpstr>'記入例（謝金-会議講演）'!Print_Area</vt:lpstr>
      <vt:lpstr>'記入例（謝金-執筆）'!Print_Area</vt:lpstr>
      <vt:lpstr>'記入例（旅費）'!Print_Area</vt:lpstr>
      <vt:lpstr>議事録!Print_Area</vt:lpstr>
      <vt:lpstr>業務日誌!Print_Area</vt:lpstr>
      <vt:lpstr>'謝金-会議講演'!Print_Area</vt:lpstr>
      <vt:lpstr>'謝金-執筆'!Print_Area</vt:lpstr>
      <vt:lpstr>旅費!Print_Area</vt:lpstr>
      <vt:lpstr>往復区分</vt:lpstr>
      <vt:lpstr>業界</vt:lpstr>
      <vt:lpstr>事業名</vt:lpstr>
      <vt:lpstr>時間単価</vt:lpstr>
      <vt:lpstr>執筆</vt:lpstr>
      <vt:lpstr>執筆２</vt:lpstr>
      <vt:lpstr>種別</vt:lpstr>
      <vt:lpstr>大学</vt:lpstr>
      <vt:lpstr>地方公共団体等</vt:lpstr>
      <vt:lpstr>補助対象事業</vt:lpstr>
      <vt:lpstr>民間</vt:lpstr>
      <vt:lpstr>曜日</vt:lpstr>
      <vt:lpstr>曜日変換</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Umehara Yuka</cp:lastModifiedBy>
  <cp:revision/>
  <dcterms:created xsi:type="dcterms:W3CDTF">2007-10-04T01:44:15Z</dcterms:created>
  <dcterms:modified xsi:type="dcterms:W3CDTF">2024-01-11T02:09:09Z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0x01010020354C45B436C245ADCD7534FCF1EF80</vt:lpwstr>
  </property>
  <property fmtid="{D5CDD505-2E9C-101B-9397-08002B2CF9AE}" pid="3" name="MSIP_Label_ea60d57e-af5b-4752-ac57-3e4f28ca11dc_Enabled">
    <vt:lpwstr>true</vt:lpwstr>
  </property>
  <property fmtid="{D5CDD505-2E9C-101B-9397-08002B2CF9AE}" pid="4" name="MSIP_Label_ea60d57e-af5b-4752-ac57-3e4f28ca11dc_SetDate">
    <vt:lpwstr>2021-07-19T02:37:58Z</vt:lpwstr>
  </property>
  <property fmtid="{D5CDD505-2E9C-101B-9397-08002B2CF9AE}" pid="5" name="MSIP_Label_ea60d57e-af5b-4752-ac57-3e4f28ca11dc_Method">
    <vt:lpwstr>Standard</vt:lpwstr>
  </property>
  <property fmtid="{D5CDD505-2E9C-101B-9397-08002B2CF9AE}" pid="6" name="MSIP_Label_ea60d57e-af5b-4752-ac57-3e4f28ca11dc_Name">
    <vt:lpwstr>ea60d57e-af5b-4752-ac57-3e4f28ca11dc</vt:lpwstr>
  </property>
  <property fmtid="{D5CDD505-2E9C-101B-9397-08002B2CF9AE}" pid="7" name="MSIP_Label_ea60d57e-af5b-4752-ac57-3e4f28ca11dc_SiteId">
    <vt:lpwstr>36da45f1-dd2c-4d1f-af13-5abe46b99921</vt:lpwstr>
  </property>
  <property fmtid="{D5CDD505-2E9C-101B-9397-08002B2CF9AE}" pid="8" name="MSIP_Label_ea60d57e-af5b-4752-ac57-3e4f28ca11dc_ActionId">
    <vt:lpwstr>33610687-a21e-4e74-be21-d39b4dcd5dc1</vt:lpwstr>
  </property>
  <property fmtid="{D5CDD505-2E9C-101B-9397-08002B2CF9AE}" pid="9" name="MSIP_Label_ea60d57e-af5b-4752-ac57-3e4f28ca11dc_ContentBits">
    <vt:lpwstr>0</vt:lpwstr>
  </property>
</Properties>
</file>